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1.0.3\共有フォルダ\環境水道課\環境下水道課\経営比較分析表◆H27年度から\2017◆平成29年度決算「経営比較分析表」の分析等について\"/>
    </mc:Choice>
  </mc:AlternateContent>
  <workbookProtection workbookAlgorithmName="SHA-512" workbookHashValue="5k7jiqMs/P2li6YHVg/pB6TCxZLXediTb+8BabxYqNUe62waXXfXv55j9cJICs9f+3t2GUSdYuJleZqnYLQKew==" workbookSaltValue="eqosyA2DlAMy9io1zMvhag==" workbookSpinCount="100000" lockStructure="1"/>
  <bookViews>
    <workbookView xWindow="0" yWindow="0" windowWidth="20460" windowHeight="762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<sst xmlns="http://schemas.openxmlformats.org/spreadsheetml/2006/main" count="251" uniqueCount="125">
  <si>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</si>
  <si>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</si>
  <si>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</si>
  <si>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</si>
  <si>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</si>
  <si>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</si>
  <si>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</si>
  <si>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</si>
  <si>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</si>
  <si>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</si>
  <si>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</si>
  <si>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</si>
  <si>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</si>
  <si>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</si>
  <si>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</si>
  <si>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</si>
  <si>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</si>
  <si>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</si>
  <si>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</si>
  <si>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</si>
  <si>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</si>
  <si>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</si>
  <si>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</si>
  <si>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</si>
  <si>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</si>
  <si>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</si>
  <si>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</si>
  <si>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</si>
  <si>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</si>
  <si>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</si>
  <si>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</si>
  <si>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</si>
  <si>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</si>
  <si>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</si>
  <si>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</si>
  <si>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</si>
  <si>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</si>
  <si>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</si>
  <si>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</si>
  <si>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</si>
  <si>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</si>
  <si>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</si>
  <si>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</si>
  <si>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</si>
  <si>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</si>
  <si>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</si>
  <si>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</si>
  <si>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</si>
  <si>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</si>
  <si>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</si>
  <si>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</si>
  <si>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</si>
  <si>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</si>
  <si>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</si>
  <si>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</si>
  <si>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</si>
  <si>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</si>
  <si>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</si>
  <si>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</si>
  <si>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</si>
  <si>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</si>
  <si>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</si>
  <si>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</si>
  <si>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</si>
  <si>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</si>
  <si>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</si>
  <si>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</si>
  <si>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</si>
  <si>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</si>
  <si>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</si>
  <si>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</si>
  <si>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</si>
  <si>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</si>
  <si>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</si>
  <si>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</si>
  <si>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</si>
  <si>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</si>
  <si>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</si>
  <si>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</si>
  <si>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</si>
  <si>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</si>
  <si>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</si>
  <si>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</si>
  <si>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</si>
  <si>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</si>
  <si>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</si>
  <si>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</si>
  <si>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</si>
  <si>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</si>
  <si>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</si>
  <si>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</si>
  <si>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</si>
  <si>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</si>
  <si>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</si>
  <si>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</si>
  <si>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</si>
  <si>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</si>
  <si>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</si>
  <si>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</si>
  <si>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</si>
  <si>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</si>
  <si>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</si>
  <si>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</si>
  <si>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</si>
  <si>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</si>
  <si>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</si>
  <si>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</si>
  <si>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</si>
  <si>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</si>
  <si>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</si>
  <si>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</si>
  <si>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</si>
  <si>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</si>
  <si>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</si>
  <si>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</si>
  <si>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</si>
  <si>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</si>
  <si>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</si>
  <si>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</si>
  <si>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</si>
  <si>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</si>
  <si>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</si>
  <si>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平成９年に整備を行っており、管渠等の老朽化はまだ発生していない。</t>
    <phoneticPr fontId="4"/>
  </si>
  <si>
    <t>現在、農業集落排水（個別処理を含む）と公共下水道の料金体系が異なるため、料金体系を統一する予定である。今後の適正な使用料の収入の確保、汚水処理費の削減等により、経営の改善を見込む。</t>
    <phoneticPr fontId="4"/>
  </si>
  <si>
    <r>
      <t>①収益的収支比率
指標は、年々向上しているが、H29年度は60.95％となっており、経常収支は赤字である。経常収益については、使用料以外の収入</t>
    </r>
    <r>
      <rPr>
        <sz val="10"/>
        <color rgb="FFFF0000"/>
        <rFont val="ＭＳ ゴシック"/>
        <family val="3"/>
        <charset val="128"/>
      </rPr>
      <t>（一般会計繰入金）</t>
    </r>
    <r>
      <rPr>
        <sz val="10"/>
        <color theme="1"/>
        <rFont val="ＭＳ ゴシック"/>
        <family val="3"/>
        <charset val="128"/>
      </rPr>
      <t>に依存しているため、料金の見直しも含め経営改善を図っていく。
④企業債残高対事業規模比率
料金収入に対する企業債残高は、</t>
    </r>
    <r>
      <rPr>
        <sz val="10"/>
        <color rgb="FFFF0000"/>
        <rFont val="ＭＳ ゴシック"/>
        <family val="3"/>
        <charset val="128"/>
      </rPr>
      <t>接続戸数が少なく建設コストが高い為、</t>
    </r>
    <r>
      <rPr>
        <sz val="10"/>
        <rFont val="ＭＳ ゴシック"/>
        <family val="3"/>
        <charset val="128"/>
      </rPr>
      <t>類似団体より高く推移している。</t>
    </r>
    <r>
      <rPr>
        <sz val="10"/>
        <color rgb="FFFF0000"/>
        <rFont val="ＭＳ ゴシック"/>
        <family val="3"/>
        <charset val="128"/>
      </rPr>
      <t>H</t>
    </r>
    <r>
      <rPr>
        <sz val="10"/>
        <color theme="1"/>
        <rFont val="ＭＳ ゴシック"/>
        <family val="3"/>
        <charset val="128"/>
      </rPr>
      <t>26年度以降かなり改善されているが、料金の見直しにより更なる改善を目指す。
⑤経費回収率
使用料で回収すべき経費についても、</t>
    </r>
    <r>
      <rPr>
        <sz val="10"/>
        <color rgb="FFFF0000"/>
        <rFont val="ＭＳ ゴシック"/>
        <family val="3"/>
        <charset val="128"/>
      </rPr>
      <t>接続戸数が少ない為、</t>
    </r>
    <r>
      <rPr>
        <sz val="10"/>
        <color theme="1"/>
        <rFont val="ＭＳ ゴシック"/>
        <family val="3"/>
        <charset val="128"/>
      </rPr>
      <t>類似団体の平均より著しく低くなっている。料金の見直し、業務の効率化、適正な使用料収入の確保が必要とされる。
⑥汚水処理原価
汚水処理に要した費用については、</t>
    </r>
    <r>
      <rPr>
        <sz val="10"/>
        <color rgb="FFFF0000"/>
        <rFont val="ＭＳ ゴシック"/>
        <family val="3"/>
        <charset val="128"/>
      </rPr>
      <t>接続戸数が少ない為、</t>
    </r>
    <r>
      <rPr>
        <sz val="10"/>
        <color theme="1"/>
        <rFont val="ＭＳ ゴシック"/>
        <family val="3"/>
        <charset val="128"/>
      </rPr>
      <t>類似団体より高く推移しており、施設の効率化を高めることが必要とされる。
⑦施設利用率
指標は、</t>
    </r>
    <r>
      <rPr>
        <sz val="10"/>
        <color rgb="FFFF0000"/>
        <rFont val="ＭＳ ゴシック"/>
        <family val="3"/>
        <charset val="128"/>
      </rPr>
      <t>接続戸数が少ない為、</t>
    </r>
    <r>
      <rPr>
        <sz val="10"/>
        <color theme="1"/>
        <rFont val="ＭＳ ゴシック"/>
        <family val="3"/>
        <charset val="128"/>
      </rPr>
      <t>類似平均より低く推移している。施設の効率を高めていくための検討が必要である。
⑧水洗化率
指標は、</t>
    </r>
    <r>
      <rPr>
        <sz val="10"/>
        <color rgb="FFFF0000"/>
        <rFont val="ＭＳ ゴシック"/>
        <family val="3"/>
        <charset val="128"/>
      </rPr>
      <t>接続戸数が少ない為、</t>
    </r>
    <r>
      <rPr>
        <sz val="10"/>
        <color theme="1"/>
        <rFont val="ＭＳ ゴシック"/>
        <family val="3"/>
        <charset val="128"/>
      </rPr>
      <t>平均値を下回っている。今後も普及拡大に向けた広報等を行う。</t>
    </r>
    <rPh sb="72" eb="74">
      <t>イッパン</t>
    </rPh>
    <rPh sb="74" eb="76">
      <t>カイケイ</t>
    </rPh>
    <rPh sb="76" eb="78">
      <t>クリイレ</t>
    </rPh>
    <rPh sb="78" eb="79">
      <t>キン</t>
    </rPh>
    <rPh sb="141" eb="143">
      <t>セツゾク</t>
    </rPh>
    <rPh sb="143" eb="145">
      <t>コスウ</t>
    </rPh>
    <rPh sb="146" eb="147">
      <t>スク</t>
    </rPh>
    <rPh sb="149" eb="151">
      <t>ケンセツ</t>
    </rPh>
    <rPh sb="155" eb="156">
      <t>タカ</t>
    </rPh>
    <rPh sb="157" eb="158">
      <t>タメ</t>
    </rPh>
    <rPh sb="165" eb="166">
      <t>タカ</t>
    </rPh>
    <rPh sb="247" eb="248">
      <t>タメ</t>
    </rPh>
    <rPh sb="336" eb="337">
      <t>タメ</t>
    </rPh>
    <rPh sb="394" eb="395">
      <t>タメ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</si>
</sst>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B5-4383-A729-0A87B993C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19256"/>
        <c:axId val="24571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B5-4383-A729-0A87B993C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19256"/>
        <c:axId val="245719648"/>
      </c:lineChart>
      <c:dateAx>
        <c:axId val="24571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719648"/>
        <c:crosses val="autoZero"/>
        <c:auto val="1"/>
        <c:lblOffset val="100"/>
        <c:baseTimeUnit val="years"/>
      </c:dateAx>
      <c:valAx>
        <c:axId val="24571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71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70-4DE1-8D17-C3A3AAA9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71184"/>
        <c:axId val="24797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52.52</c:v>
                </c:pt>
                <c:pt idx="2">
                  <c:v>54.14</c:v>
                </c:pt>
                <c:pt idx="3">
                  <c:v>132.99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70-4DE1-8D17-C3A3AAA9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71184"/>
        <c:axId val="247971576"/>
      </c:lineChart>
      <c:dateAx>
        <c:axId val="24797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71576"/>
        <c:crosses val="autoZero"/>
        <c:auto val="1"/>
        <c:lblOffset val="100"/>
        <c:baseTimeUnit val="years"/>
      </c:dateAx>
      <c:valAx>
        <c:axId val="24797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97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8-496E-A49D-6AAD20A1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72752"/>
        <c:axId val="24797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84.94</c:v>
                </c:pt>
                <c:pt idx="2">
                  <c:v>84.69</c:v>
                </c:pt>
                <c:pt idx="3">
                  <c:v>82.94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28-496E-A49D-6AAD20A1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72752"/>
        <c:axId val="247973144"/>
      </c:lineChart>
      <c:dateAx>
        <c:axId val="24797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73144"/>
        <c:crosses val="autoZero"/>
        <c:auto val="1"/>
        <c:lblOffset val="100"/>
        <c:baseTimeUnit val="years"/>
      </c:dateAx>
      <c:valAx>
        <c:axId val="24797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97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64.680000000000007</c:v>
                </c:pt>
                <c:pt idx="2">
                  <c:v>62.69</c:v>
                </c:pt>
                <c:pt idx="3">
                  <c:v>73.13</c:v>
                </c:pt>
                <c:pt idx="4">
                  <c:v>60.95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E-40D2-B09A-B50CFC19B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46256"/>
        <c:axId val="24694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E-40D2-B09A-B50CFC19B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46256"/>
        <c:axId val="246946648"/>
      </c:lineChart>
      <c:dateAx>
        <c:axId val="24694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946648"/>
        <c:crosses val="autoZero"/>
        <c:auto val="1"/>
        <c:lblOffset val="100"/>
        <c:baseTimeUnit val="years"/>
      </c:dateAx>
      <c:valAx>
        <c:axId val="24694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94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3-49BD-8288-0D37037B3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49392"/>
        <c:axId val="24694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A3-49BD-8288-0D37037B3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49392"/>
        <c:axId val="246949784"/>
      </c:lineChart>
      <c:dateAx>
        <c:axId val="24694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949784"/>
        <c:crosses val="autoZero"/>
        <c:auto val="1"/>
        <c:lblOffset val="100"/>
        <c:baseTimeUnit val="years"/>
      </c:dateAx>
      <c:valAx>
        <c:axId val="24694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94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4-4A47-B06C-74CFCFD4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84456"/>
        <c:axId val="24698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4-4A47-B06C-74CFCFD4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4456"/>
        <c:axId val="246984848"/>
      </c:lineChart>
      <c:dateAx>
        <c:axId val="24698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984848"/>
        <c:crosses val="autoZero"/>
        <c:auto val="1"/>
        <c:lblOffset val="100"/>
        <c:baseTimeUnit val="years"/>
      </c:dateAx>
      <c:valAx>
        <c:axId val="24698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98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AF-49A6-86E6-03609E38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49000"/>
        <c:axId val="2469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AF-49A6-86E6-03609E38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49000"/>
        <c:axId val="246948608"/>
      </c:lineChart>
      <c:dateAx>
        <c:axId val="24694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948608"/>
        <c:crosses val="autoZero"/>
        <c:auto val="1"/>
        <c:lblOffset val="100"/>
        <c:baseTimeUnit val="years"/>
      </c:dateAx>
      <c:valAx>
        <c:axId val="2469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94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E2-41FC-8695-66CFAEA99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86024"/>
        <c:axId val="24698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E2-41FC-8695-66CFAEA99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6024"/>
        <c:axId val="246986416"/>
      </c:lineChart>
      <c:dateAx>
        <c:axId val="24698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986416"/>
        <c:crosses val="autoZero"/>
        <c:auto val="1"/>
        <c:lblOffset val="100"/>
        <c:baseTimeUnit val="years"/>
      </c:dateAx>
      <c:valAx>
        <c:axId val="24698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98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4604</c:v>
                </c:pt>
                <c:pt idx="1">
                  <c:v>1196.1500000000001</c:v>
                </c:pt>
                <c:pt idx="2">
                  <c:v>1111.54</c:v>
                </c:pt>
                <c:pt idx="3">
                  <c:v>2057.69</c:v>
                </c:pt>
                <c:pt idx="4">
                  <c:v>1888.46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D2-4DBD-A54A-DFF69672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583936"/>
        <c:axId val="24758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799.41</c:v>
                </c:pt>
                <c:pt idx="1">
                  <c:v>701.33</c:v>
                </c:pt>
                <c:pt idx="2">
                  <c:v>663.76</c:v>
                </c:pt>
                <c:pt idx="3">
                  <c:v>566.35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D2-4DBD-A54A-DFF69672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3936"/>
        <c:axId val="247584328"/>
      </c:lineChart>
      <c:dateAx>
        <c:axId val="24758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584328"/>
        <c:crosses val="autoZero"/>
        <c:auto val="1"/>
        <c:lblOffset val="100"/>
        <c:baseTimeUnit val="years"/>
      </c:dateAx>
      <c:valAx>
        <c:axId val="24758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58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23.15</c:v>
                </c:pt>
                <c:pt idx="1">
                  <c:v>24.53</c:v>
                </c:pt>
                <c:pt idx="2">
                  <c:v>24.53</c:v>
                </c:pt>
                <c:pt idx="3">
                  <c:v>24.53</c:v>
                </c:pt>
                <c:pt idx="4">
                  <c:v>29.55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C5-46C5-BBA7-5E22BCA70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585504"/>
        <c:axId val="24758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51.57</c:v>
                </c:pt>
                <c:pt idx="1">
                  <c:v>53.48</c:v>
                </c:pt>
                <c:pt idx="2">
                  <c:v>53.76</c:v>
                </c:pt>
                <c:pt idx="3">
                  <c:v>52.27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C5-46C5-BBA7-5E22BCA70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5504"/>
        <c:axId val="247585896"/>
      </c:lineChart>
      <c:dateAx>
        <c:axId val="24758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585896"/>
        <c:crosses val="autoZero"/>
        <c:auto val="1"/>
        <c:lblOffset val="100"/>
        <c:baseTimeUnit val="years"/>
      </c:dateAx>
      <c:valAx>
        <c:axId val="24758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58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600</c:v>
                </c:pt>
                <c:pt idx="1">
                  <c:v>588.89</c:v>
                </c:pt>
                <c:pt idx="2">
                  <c:v>588.89</c:v>
                </c:pt>
                <c:pt idx="3">
                  <c:v>588.89</c:v>
                </c:pt>
                <c:pt idx="4">
                  <c:v>488.89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CA-40E9-BAEE-6EA50CE0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587072"/>
        <c:axId val="24758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282.5</c:v>
                </c:pt>
                <c:pt idx="1">
                  <c:v>277.29000000000002</c:v>
                </c:pt>
                <c:pt idx="2">
                  <c:v>275.25</c:v>
                </c:pt>
                <c:pt idx="3">
                  <c:v>291.01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CA-40E9-BAEE-6EA50CE0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7072"/>
        <c:axId val="247587464"/>
      </c:lineChart>
      <c:dateAx>
        <c:axId val="24758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587464"/>
        <c:crosses val="autoZero"/>
        <c:auto val="1"/>
        <c:lblOffset val="100"/>
        <c:baseTimeUnit val="years"/>
      </c:dateAx>
      <c:valAx>
        <c:axId val="24758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58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29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0" t="str">
        <f>データ!H6</f>
        <v>佐賀県　嬉野市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個別排水処理</v>
      </c>
      <c r="Q8" s="77"/>
      <c r="R8" s="77"/>
      <c r="S8" s="77"/>
      <c r="T8" s="77"/>
      <c r="U8" s="77"/>
      <c r="V8" s="77"/>
      <c r="W8" s="77" t="str">
        <f>データ!L6</f>
        <v>L2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26680</v>
      </c>
      <c r="AM8" s="72"/>
      <c r="AN8" s="72"/>
      <c r="AO8" s="72"/>
      <c r="AP8" s="72"/>
      <c r="AQ8" s="72"/>
      <c r="AR8" s="72"/>
      <c r="AS8" s="72"/>
      <c r="AT8" s="71">
        <f>データ!T6</f>
        <v>126.41</v>
      </c>
      <c r="AU8" s="71"/>
      <c r="AV8" s="71"/>
      <c r="AW8" s="71"/>
      <c r="AX8" s="71"/>
      <c r="AY8" s="71"/>
      <c r="AZ8" s="71"/>
      <c r="BA8" s="71"/>
      <c r="BB8" s="71">
        <f>データ!U6</f>
        <v>211.06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0.02</v>
      </c>
      <c r="Q10" s="71"/>
      <c r="R10" s="71"/>
      <c r="S10" s="71"/>
      <c r="T10" s="71"/>
      <c r="U10" s="71"/>
      <c r="V10" s="71"/>
      <c r="W10" s="71">
        <f>データ!Q6</f>
        <v>100</v>
      </c>
      <c r="X10" s="71"/>
      <c r="Y10" s="71"/>
      <c r="Z10" s="71"/>
      <c r="AA10" s="71"/>
      <c r="AB10" s="71"/>
      <c r="AC10" s="71"/>
      <c r="AD10" s="72">
        <f>データ!R6</f>
        <v>2700</v>
      </c>
      <c r="AE10" s="72"/>
      <c r="AF10" s="72"/>
      <c r="AG10" s="72"/>
      <c r="AH10" s="72"/>
      <c r="AI10" s="72"/>
      <c r="AJ10" s="72"/>
      <c r="AK10" s="2"/>
      <c r="AL10" s="72">
        <f>データ!V6</f>
        <v>6</v>
      </c>
      <c r="AM10" s="72"/>
      <c r="AN10" s="72"/>
      <c r="AO10" s="72"/>
      <c r="AP10" s="72"/>
      <c r="AQ10" s="72"/>
      <c r="AR10" s="72"/>
      <c r="AS10" s="72"/>
      <c r="AT10" s="71">
        <f>データ!W6</f>
        <v>0.01</v>
      </c>
      <c r="AU10" s="71"/>
      <c r="AV10" s="71"/>
      <c r="AW10" s="71"/>
      <c r="AX10" s="71"/>
      <c r="AY10" s="71"/>
      <c r="AZ10" s="71"/>
      <c r="BA10" s="71"/>
      <c r="BB10" s="71">
        <f>データ!X6</f>
        <v>600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124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55</v>
      </c>
      <c r="N86" s="25" t="s">
        <v>55</v>
      </c>
      <c r="O86" s="25" t="str">
        <f>データ!EO6</f>
        <v>【-】</v>
      </c>
    </row>
  </sheetData>
  <sheetProtection algorithmName="SHA-512" hashValue="1F8kulycQ3d1JJMtetJhv0+/VRzjFN0J+aF/CKef01s320Jc1PUMeveEvmCkiDMhGQQXFowHq3ttwdpeDE9qBA==" saltValue="d7dU1cRINOGkRe0UcZ9oY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82" t="s">
        <v>65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66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67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68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69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70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71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74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>
      <c r="A6" s="27" t="s">
        <v>108</v>
      </c>
      <c r="B6" s="32">
        <f>B7</f>
        <v>2017</v>
      </c>
      <c r="C6" s="32">
        <f t="shared" ref="C6:X6" si="3">C7</f>
        <v>412091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佐賀県　嬉野市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0.02</v>
      </c>
      <c r="Q6" s="33">
        <f t="shared" si="3"/>
        <v>100</v>
      </c>
      <c r="R6" s="33">
        <f t="shared" si="3"/>
        <v>2700</v>
      </c>
      <c r="S6" s="33">
        <f t="shared" si="3"/>
        <v>26680</v>
      </c>
      <c r="T6" s="33">
        <f t="shared" si="3"/>
        <v>126.41</v>
      </c>
      <c r="U6" s="33">
        <f t="shared" si="3"/>
        <v>211.06</v>
      </c>
      <c r="V6" s="33">
        <f t="shared" si="3"/>
        <v>6</v>
      </c>
      <c r="W6" s="33">
        <f t="shared" si="3"/>
        <v>0.01</v>
      </c>
      <c r="X6" s="33">
        <f t="shared" si="3"/>
        <v>600</v>
      </c>
      <c r="Y6" s="34">
        <f>IF(Y7="",NA(),Y7)</f>
        <v>55.17</v>
      </c>
      <c r="Z6" s="34">
        <f t="shared" ref="Z6:AH6" si="4">IF(Z7="",NA(),Z7)</f>
        <v>64.680000000000007</v>
      </c>
      <c r="AA6" s="34">
        <f t="shared" si="4"/>
        <v>62.69</v>
      </c>
      <c r="AB6" s="34">
        <f t="shared" si="4"/>
        <v>73.13</v>
      </c>
      <c r="AC6" s="34">
        <f t="shared" si="4"/>
        <v>60.95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4604</v>
      </c>
      <c r="BG6" s="34">
        <f t="shared" ref="BG6:BO6" si="7">IF(BG7="",NA(),BG7)</f>
        <v>1196.1500000000001</v>
      </c>
      <c r="BH6" s="34">
        <f t="shared" si="7"/>
        <v>1111.54</v>
      </c>
      <c r="BI6" s="34">
        <f t="shared" si="7"/>
        <v>2057.69</v>
      </c>
      <c r="BJ6" s="34">
        <f t="shared" si="7"/>
        <v>1888.46</v>
      </c>
      <c r="BK6" s="34">
        <f t="shared" si="7"/>
        <v>799.41</v>
      </c>
      <c r="BL6" s="34">
        <f t="shared" si="7"/>
        <v>701.33</v>
      </c>
      <c r="BM6" s="34">
        <f t="shared" si="7"/>
        <v>663.76</v>
      </c>
      <c r="BN6" s="34">
        <f t="shared" si="7"/>
        <v>566.35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23.15</v>
      </c>
      <c r="BR6" s="34">
        <f t="shared" ref="BR6:BZ6" si="8">IF(BR7="",NA(),BR7)</f>
        <v>24.53</v>
      </c>
      <c r="BS6" s="34">
        <f t="shared" si="8"/>
        <v>24.53</v>
      </c>
      <c r="BT6" s="34">
        <f t="shared" si="8"/>
        <v>24.53</v>
      </c>
      <c r="BU6" s="34">
        <f t="shared" si="8"/>
        <v>29.55</v>
      </c>
      <c r="BV6" s="34">
        <f t="shared" si="8"/>
        <v>51.57</v>
      </c>
      <c r="BW6" s="34">
        <f t="shared" si="8"/>
        <v>53.48</v>
      </c>
      <c r="BX6" s="34">
        <f t="shared" si="8"/>
        <v>53.76</v>
      </c>
      <c r="BY6" s="34">
        <f t="shared" si="8"/>
        <v>52.27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600</v>
      </c>
      <c r="CC6" s="34">
        <f t="shared" ref="CC6:CK6" si="9">IF(CC7="",NA(),CC7)</f>
        <v>588.89</v>
      </c>
      <c r="CD6" s="34">
        <f t="shared" si="9"/>
        <v>588.89</v>
      </c>
      <c r="CE6" s="34">
        <f t="shared" si="9"/>
        <v>588.89</v>
      </c>
      <c r="CF6" s="34">
        <f t="shared" si="9"/>
        <v>488.89</v>
      </c>
      <c r="CG6" s="34">
        <f t="shared" si="9"/>
        <v>282.5</v>
      </c>
      <c r="CH6" s="34">
        <f t="shared" si="9"/>
        <v>277.29000000000002</v>
      </c>
      <c r="CI6" s="34">
        <f t="shared" si="9"/>
        <v>275.25</v>
      </c>
      <c r="CJ6" s="34">
        <f t="shared" si="9"/>
        <v>291.01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25</v>
      </c>
      <c r="CN6" s="34">
        <f t="shared" ref="CN6:CV6" si="10">IF(CN7="",NA(),CN7)</f>
        <v>25</v>
      </c>
      <c r="CO6" s="34">
        <f t="shared" si="10"/>
        <v>25</v>
      </c>
      <c r="CP6" s="34">
        <f t="shared" si="10"/>
        <v>25</v>
      </c>
      <c r="CQ6" s="34">
        <f t="shared" si="10"/>
        <v>25</v>
      </c>
      <c r="CR6" s="34">
        <f t="shared" si="10"/>
        <v>48.69</v>
      </c>
      <c r="CS6" s="34">
        <f t="shared" si="10"/>
        <v>52.52</v>
      </c>
      <c r="CT6" s="34">
        <f t="shared" si="10"/>
        <v>54.14</v>
      </c>
      <c r="CU6" s="34">
        <f t="shared" si="10"/>
        <v>132.99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33.33</v>
      </c>
      <c r="CY6" s="34">
        <f t="shared" ref="CY6:DG6" si="11">IF(CY7="",NA(),CY7)</f>
        <v>33.33</v>
      </c>
      <c r="CZ6" s="34">
        <f t="shared" si="11"/>
        <v>33.33</v>
      </c>
      <c r="DA6" s="34">
        <f t="shared" si="11"/>
        <v>33.33</v>
      </c>
      <c r="DB6" s="34">
        <f t="shared" si="11"/>
        <v>33.33</v>
      </c>
      <c r="DC6" s="34">
        <f t="shared" si="11"/>
        <v>87.42</v>
      </c>
      <c r="DD6" s="34">
        <f t="shared" si="11"/>
        <v>84.94</v>
      </c>
      <c r="DE6" s="34">
        <f t="shared" si="11"/>
        <v>84.69</v>
      </c>
      <c r="DF6" s="34">
        <f t="shared" si="11"/>
        <v>82.94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>
      <c r="A7" s="27"/>
      <c r="B7" s="36">
        <v>2017</v>
      </c>
      <c r="C7" s="36">
        <v>412091</v>
      </c>
      <c r="D7" s="36">
        <v>47</v>
      </c>
      <c r="E7" s="36">
        <v>18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0.02</v>
      </c>
      <c r="Q7" s="37">
        <v>100</v>
      </c>
      <c r="R7" s="37">
        <v>2700</v>
      </c>
      <c r="S7" s="37">
        <v>26680</v>
      </c>
      <c r="T7" s="37">
        <v>126.41</v>
      </c>
      <c r="U7" s="37">
        <v>211.06</v>
      </c>
      <c r="V7" s="37">
        <v>6</v>
      </c>
      <c r="W7" s="37">
        <v>0.01</v>
      </c>
      <c r="X7" s="37">
        <v>600</v>
      </c>
      <c r="Y7" s="37">
        <v>55.17</v>
      </c>
      <c r="Z7" s="37">
        <v>64.680000000000007</v>
      </c>
      <c r="AA7" s="37">
        <v>62.69</v>
      </c>
      <c r="AB7" s="37">
        <v>73.13</v>
      </c>
      <c r="AC7" s="37">
        <v>60.95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4604</v>
      </c>
      <c r="BG7" s="37">
        <v>1196.1500000000001</v>
      </c>
      <c r="BH7" s="37">
        <v>1111.54</v>
      </c>
      <c r="BI7" s="37">
        <v>2057.69</v>
      </c>
      <c r="BJ7" s="37">
        <v>1888.46</v>
      </c>
      <c r="BK7" s="37">
        <v>799.41</v>
      </c>
      <c r="BL7" s="37">
        <v>701.33</v>
      </c>
      <c r="BM7" s="37">
        <v>663.76</v>
      </c>
      <c r="BN7" s="37">
        <v>566.35</v>
      </c>
      <c r="BO7" s="37">
        <v>888.8</v>
      </c>
      <c r="BP7" s="37">
        <v>878.58</v>
      </c>
      <c r="BQ7" s="37">
        <v>23.15</v>
      </c>
      <c r="BR7" s="37">
        <v>24.53</v>
      </c>
      <c r="BS7" s="37">
        <v>24.53</v>
      </c>
      <c r="BT7" s="37">
        <v>24.53</v>
      </c>
      <c r="BU7" s="37">
        <v>29.55</v>
      </c>
      <c r="BV7" s="37">
        <v>51.57</v>
      </c>
      <c r="BW7" s="37">
        <v>53.48</v>
      </c>
      <c r="BX7" s="37">
        <v>53.76</v>
      </c>
      <c r="BY7" s="37">
        <v>52.27</v>
      </c>
      <c r="BZ7" s="37">
        <v>52.55</v>
      </c>
      <c r="CA7" s="37">
        <v>52.62</v>
      </c>
      <c r="CB7" s="37">
        <v>600</v>
      </c>
      <c r="CC7" s="37">
        <v>588.89</v>
      </c>
      <c r="CD7" s="37">
        <v>588.89</v>
      </c>
      <c r="CE7" s="37">
        <v>588.89</v>
      </c>
      <c r="CF7" s="37">
        <v>488.89</v>
      </c>
      <c r="CG7" s="37">
        <v>282.5</v>
      </c>
      <c r="CH7" s="37">
        <v>277.29000000000002</v>
      </c>
      <c r="CI7" s="37">
        <v>275.25</v>
      </c>
      <c r="CJ7" s="37">
        <v>291.01</v>
      </c>
      <c r="CK7" s="37">
        <v>292.45</v>
      </c>
      <c r="CL7" s="37">
        <v>296.38</v>
      </c>
      <c r="CM7" s="37">
        <v>25</v>
      </c>
      <c r="CN7" s="37">
        <v>25</v>
      </c>
      <c r="CO7" s="37">
        <v>25</v>
      </c>
      <c r="CP7" s="37">
        <v>25</v>
      </c>
      <c r="CQ7" s="37">
        <v>25</v>
      </c>
      <c r="CR7" s="37">
        <v>48.69</v>
      </c>
      <c r="CS7" s="37">
        <v>52.52</v>
      </c>
      <c r="CT7" s="37">
        <v>54.14</v>
      </c>
      <c r="CU7" s="37">
        <v>132.99</v>
      </c>
      <c r="CV7" s="37">
        <v>51.71</v>
      </c>
      <c r="CW7" s="37">
        <v>51.55</v>
      </c>
      <c r="CX7" s="37">
        <v>33.33</v>
      </c>
      <c r="CY7" s="37">
        <v>33.33</v>
      </c>
      <c r="CZ7" s="37">
        <v>33.33</v>
      </c>
      <c r="DA7" s="37">
        <v>33.33</v>
      </c>
      <c r="DB7" s="37">
        <v>33.33</v>
      </c>
      <c r="DC7" s="37">
        <v>87.42</v>
      </c>
      <c r="DD7" s="37">
        <v>84.94</v>
      </c>
      <c r="DE7" s="37">
        <v>84.69</v>
      </c>
      <c r="DF7" s="37">
        <v>82.94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115</v>
      </c>
      <c r="EF7" s="37" t="s">
        <v>115</v>
      </c>
      <c r="EG7" s="37" t="s">
        <v>115</v>
      </c>
      <c r="EH7" s="37" t="s">
        <v>115</v>
      </c>
      <c r="EI7" s="37" t="s">
        <v>115</v>
      </c>
      <c r="EJ7" s="37" t="s">
        <v>115</v>
      </c>
      <c r="EK7" s="37" t="s">
        <v>115</v>
      </c>
      <c r="EL7" s="37" t="s">
        <v>115</v>
      </c>
      <c r="EM7" s="37" t="s">
        <v>115</v>
      </c>
      <c r="EN7" s="37" t="s">
        <v>115</v>
      </c>
      <c r="EO7" s="37" t="s">
        <v>115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植松英樹</cp:lastModifiedBy>
  <dcterms:created xsi:type="dcterms:W3CDTF">2018-12-03T09:44:36Z</dcterms:created>
  <dcterms:modified xsi:type="dcterms:W3CDTF">2019-01-31T05:17:38Z</dcterms:modified>
  <cp:category/>
</cp:coreProperties>
</file>