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1.0.3\共有フォルダ\財政課\財政課 財政\15 公営企業\H28\02 H28照会(公営企業)\H290120 公営企業に係る「経営比較分析表」の分析について\Ｈ290221 ＨＰ公開用（読取専用）\"/>
    </mc:Choice>
  </mc:AlternateContent>
  <workbookProtection workbookPassword="8649" lockStructure="1"/>
  <bookViews>
    <workbookView xWindow="0" yWindow="0" windowWidth="20490" windowHeight="7650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I10" i="4" s="1"/>
  <c r="M6" i="5"/>
  <c r="B10" i="4" s="1"/>
  <c r="L6" i="5"/>
  <c r="K6" i="5"/>
  <c r="P8" i="4" s="1"/>
  <c r="J6" i="5"/>
  <c r="I8" i="4" s="1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L8" i="4"/>
  <c r="W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<sst xmlns="http://schemas.openxmlformats.org/spreadsheetml/2006/main" count="221" uniqueCount="111">
  <si>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</si>
  <si>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</si>
  <si>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</si>
  <si>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</si>
  <si>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</si>
  <si>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</si>
  <si>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</si>
  <si>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</si>
  <si>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</si>
  <si>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</si>
  <si>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</si>
  <si>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</si>
  <si>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</si>
  <si>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</si>
  <si>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</si>
  <si>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</si>
  <si>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</si>
  <si>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</si>
  <si>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</si>
  <si>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</si>
  <si>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</si>
  <si>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</si>
  <si>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</si>
  <si>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</si>
  <si>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</si>
  <si>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</si>
  <si>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</si>
  <si>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</si>
  <si>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</si>
  <si>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</si>
  <si>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</si>
  <si>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</si>
  <si>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</si>
  <si>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</si>
  <si>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</si>
  <si>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</si>
  <si>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</si>
  <si>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</si>
  <si>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</si>
  <si>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</si>
  <si>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</si>
  <si>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</si>
  <si>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</si>
  <si>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</si>
  <si>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</si>
  <si>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</si>
  <si>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</si>
  <si>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</si>
  <si>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</si>
  <si>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</si>
  <si>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</si>
  <si>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</si>
  <si>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</si>
  <si>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</si>
  <si>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</si>
  <si>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</si>
  <si>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</si>
  <si>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</si>
  <si>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</si>
  <si>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</si>
  <si>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</si>
  <si>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</si>
  <si>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</si>
  <si>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</si>
  <si>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</si>
  <si>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</si>
  <si>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</si>
  <si>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</si>
  <si>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</si>
  <si>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</si>
  <si>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</si>
  <si>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</si>
  <si>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</si>
  <si>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</si>
  <si>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</si>
  <si>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</si>
  <si>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</si>
  <si>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</si>
  <si>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</si>
  <si>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</si>
  <si>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</si>
  <si>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</si>
  <si>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</si>
  <si>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</si>
  <si>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</si>
  <si>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</si>
  <si>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</si>
  <si>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</si>
  <si>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</si>
  <si>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</si>
  <si>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</si>
  <si>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</si>
  <si>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</si>
  <si>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</si>
  <si>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</si>
  <si>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</si>
  <si>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佐賀県　嬉野市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</si>
  <si>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</si>
  <si>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</si>
  <si>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</si>
  <si>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</si>
  <si>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</si>
  <si>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</si>
  <si>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</si>
  <si>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</si>
  <si>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</si>
  <si>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</si>
  <si>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</si>
  <si>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①収益的収支比率
指標は、年々向上しているが、平成27年度は76.39％となっており、経常収支は赤字である。経常収益については、使用料以外の収入に依存しているため、料金の見直しも含め経営改善を図っていく。
④企業債残高対事業規模比率
料金収入に対する企業債残高は、類似団体より高い値で推移しており、料金の見直しと加入者の増加による収入の増加が必要である。
⑤経費回収率
使用料で回収すべき経費についても、類似団体の平均より著しく低くなっているため、料金の見直し業務の効率化、料金の見直し等による適正な使用料収入の確保が必要とされる。
⑥汚水処理原価
汚水処理に要した費用については、類似団体より高く推移しており、施設の効率を高めることが必要とされる。
⑦施設利用率
指標は平均より低く推移している。４箇所ある処理場の統合を含め、施設の効率を高めていくための検討が必要である。
⑧水洗化率
指標は平均値を下回っている。今後も普及拡大に向けた広報等を行うことが必要である。</t>
    <phoneticPr fontId="4"/>
  </si>
  <si>
    <t>平成５年より整備を開始しており、管渠等の老朽化
はまだ発生していない。</t>
    <phoneticPr fontId="4"/>
  </si>
  <si>
    <t>現在、農業集落排水と公共下水道の料金体系が異なるため、料金体系を統一する予定である。汚水処理施設の効率化の為、処理場の統合等も検討している。今後の適正な使用料収入の確保、汚水処理費の削減等により、経営の改善を見込む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</si>
</sst>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3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7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22" fillId="0" borderId="6" xfId="0" applyFont="1" applyBorder="1" applyAlignment="1" applyProtection="1">
      <alignment horizontal="left" vertical="top" wrapText="1"/>
      <protection locked="0"/>
    </xf>
    <xf numFmtId="0" fontId="22" fillId="0" borderId="0" xfId="0" applyFont="1" applyBorder="1" applyAlignment="1" applyProtection="1">
      <alignment horizontal="left" vertical="top" wrapText="1"/>
      <protection locked="0"/>
    </xf>
    <xf numFmtId="0" fontId="22" fillId="0" borderId="7" xfId="0" applyFont="1" applyBorder="1" applyAlignment="1" applyProtection="1">
      <alignment horizontal="left" vertical="top" wrapText="1"/>
      <protection locked="0"/>
    </xf>
    <xf numFmtId="0" fontId="22" fillId="0" borderId="8" xfId="0" applyFont="1" applyBorder="1" applyAlignment="1" applyProtection="1">
      <alignment horizontal="left" vertical="top" wrapText="1"/>
      <protection locked="0"/>
    </xf>
    <xf numFmtId="0" fontId="22" fillId="0" borderId="1" xfId="0" applyFont="1" applyBorder="1" applyAlignment="1" applyProtection="1">
      <alignment horizontal="left" vertical="top" wrapText="1"/>
      <protection locked="0"/>
    </xf>
    <xf numFmtId="0" fontId="22" fillId="0" borderId="9" xfId="0" applyFont="1" applyBorder="1" applyAlignment="1" applyProtection="1">
      <alignment horizontal="left" vertical="top" wrapText="1"/>
      <protection locked="0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2291976"/>
        <c:axId val="292403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0.03</c:v>
                </c:pt>
                <c:pt idx="1">
                  <c:v>0.04</c:v>
                </c:pt>
                <c:pt idx="2">
                  <c:v>0.03</c:v>
                </c:pt>
                <c:pt idx="3">
                  <c:v>0.02</c:v>
                </c:pt>
                <c:pt idx="4">
                  <c:v>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291976"/>
        <c:axId val="292403584"/>
      </c:lineChart>
      <c:dateAx>
        <c:axId val="292291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2403584"/>
        <c:crosses val="autoZero"/>
        <c:auto val="1"/>
        <c:lblOffset val="100"/>
        <c:baseTimeUnit val="years"/>
      </c:dateAx>
      <c:valAx>
        <c:axId val="292403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2291976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21.67</c:v>
                </c:pt>
                <c:pt idx="1">
                  <c:v>32.42</c:v>
                </c:pt>
                <c:pt idx="2">
                  <c:v>40.94</c:v>
                </c:pt>
                <c:pt idx="3">
                  <c:v>40.94</c:v>
                </c:pt>
                <c:pt idx="4">
                  <c:v>40.94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226280"/>
        <c:axId val="293225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55.2</c:v>
                </c:pt>
                <c:pt idx="1">
                  <c:v>54.74</c:v>
                </c:pt>
                <c:pt idx="2">
                  <c:v>53.78</c:v>
                </c:pt>
                <c:pt idx="3">
                  <c:v>53.24</c:v>
                </c:pt>
                <c:pt idx="4">
                  <c:v>52.31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3226280"/>
        <c:axId val="293225888"/>
      </c:lineChart>
      <c:dateAx>
        <c:axId val="293226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3225888"/>
        <c:crosses val="autoZero"/>
        <c:auto val="1"/>
        <c:lblOffset val="100"/>
        <c:baseTimeUnit val="years"/>
      </c:dateAx>
      <c:valAx>
        <c:axId val="293225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3226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63.42</c:v>
                </c:pt>
                <c:pt idx="1">
                  <c:v>67.510000000000005</c:v>
                </c:pt>
                <c:pt idx="2">
                  <c:v>73.150000000000006</c:v>
                </c:pt>
                <c:pt idx="3">
                  <c:v>76.849999999999994</c:v>
                </c:pt>
                <c:pt idx="4">
                  <c:v>77.72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224712"/>
        <c:axId val="293460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83.73</c:v>
                </c:pt>
                <c:pt idx="1">
                  <c:v>83.88</c:v>
                </c:pt>
                <c:pt idx="2">
                  <c:v>84.06</c:v>
                </c:pt>
                <c:pt idx="3">
                  <c:v>84.07</c:v>
                </c:pt>
                <c:pt idx="4">
                  <c:v>84.32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3224712"/>
        <c:axId val="293460912"/>
      </c:lineChart>
      <c:dateAx>
        <c:axId val="293224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3460912"/>
        <c:crosses val="autoZero"/>
        <c:auto val="1"/>
        <c:lblOffset val="100"/>
        <c:baseTimeUnit val="years"/>
      </c:dateAx>
      <c:valAx>
        <c:axId val="293460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3224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60.72</c:v>
                </c:pt>
                <c:pt idx="1">
                  <c:v>63.15</c:v>
                </c:pt>
                <c:pt idx="2">
                  <c:v>58.04</c:v>
                </c:pt>
                <c:pt idx="3">
                  <c:v>72.28</c:v>
                </c:pt>
                <c:pt idx="4">
                  <c:v>76.39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060664"/>
        <c:axId val="293069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3060664"/>
        <c:axId val="293069240"/>
      </c:lineChart>
      <c:dateAx>
        <c:axId val="293060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3069240"/>
        <c:crosses val="autoZero"/>
        <c:auto val="1"/>
        <c:lblOffset val="100"/>
        <c:baseTimeUnit val="years"/>
      </c:dateAx>
      <c:valAx>
        <c:axId val="293069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3060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039464"/>
        <c:axId val="293077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3039464"/>
        <c:axId val="293077272"/>
      </c:lineChart>
      <c:dateAx>
        <c:axId val="293039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3077272"/>
        <c:crosses val="autoZero"/>
        <c:auto val="1"/>
        <c:lblOffset val="100"/>
        <c:baseTimeUnit val="years"/>
      </c:dateAx>
      <c:valAx>
        <c:axId val="293077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3039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163664"/>
        <c:axId val="293166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3163664"/>
        <c:axId val="293166096"/>
      </c:lineChart>
      <c:dateAx>
        <c:axId val="293163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3166096"/>
        <c:crosses val="autoZero"/>
        <c:auto val="1"/>
        <c:lblOffset val="100"/>
        <c:baseTimeUnit val="years"/>
      </c:dateAx>
      <c:valAx>
        <c:axId val="293166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316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2022872"/>
        <c:axId val="292025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022872"/>
        <c:axId val="292025616"/>
      </c:lineChart>
      <c:dateAx>
        <c:axId val="292022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2025616"/>
        <c:crosses val="autoZero"/>
        <c:auto val="1"/>
        <c:lblOffset val="100"/>
        <c:baseTimeUnit val="years"/>
      </c:dateAx>
      <c:valAx>
        <c:axId val="292025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2022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226672"/>
        <c:axId val="293227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3226672"/>
        <c:axId val="293227064"/>
      </c:lineChart>
      <c:dateAx>
        <c:axId val="293226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3227064"/>
        <c:crosses val="autoZero"/>
        <c:auto val="1"/>
        <c:lblOffset val="100"/>
        <c:baseTimeUnit val="years"/>
      </c:dateAx>
      <c:valAx>
        <c:axId val="293227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3226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7001.21</c:v>
                </c:pt>
                <c:pt idx="1">
                  <c:v>5917.15</c:v>
                </c:pt>
                <c:pt idx="2">
                  <c:v>4906.8900000000003</c:v>
                </c:pt>
                <c:pt idx="3">
                  <c:v>3743.87</c:v>
                </c:pt>
                <c:pt idx="4">
                  <c:v>3604.76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343224"/>
        <c:axId val="293343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1239.2</c:v>
                </c:pt>
                <c:pt idx="1">
                  <c:v>1197.82</c:v>
                </c:pt>
                <c:pt idx="2">
                  <c:v>1126.77</c:v>
                </c:pt>
                <c:pt idx="3">
                  <c:v>1044.8</c:v>
                </c:pt>
                <c:pt idx="4">
                  <c:v>1081.8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3343224"/>
        <c:axId val="293343616"/>
      </c:lineChart>
      <c:dateAx>
        <c:axId val="293343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3343616"/>
        <c:crosses val="autoZero"/>
        <c:auto val="1"/>
        <c:lblOffset val="100"/>
        <c:baseTimeUnit val="years"/>
      </c:dateAx>
      <c:valAx>
        <c:axId val="293343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3343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21.73</c:v>
                </c:pt>
                <c:pt idx="1">
                  <c:v>24.25</c:v>
                </c:pt>
                <c:pt idx="2">
                  <c:v>26.67</c:v>
                </c:pt>
                <c:pt idx="3">
                  <c:v>28.16</c:v>
                </c:pt>
                <c:pt idx="4">
                  <c:v>26.25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344792"/>
        <c:axId val="293345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51.56</c:v>
                </c:pt>
                <c:pt idx="1">
                  <c:v>51.03</c:v>
                </c:pt>
                <c:pt idx="2">
                  <c:v>50.9</c:v>
                </c:pt>
                <c:pt idx="3">
                  <c:v>50.82</c:v>
                </c:pt>
                <c:pt idx="4">
                  <c:v>52.19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3344792"/>
        <c:axId val="293345184"/>
      </c:lineChart>
      <c:dateAx>
        <c:axId val="293344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3345184"/>
        <c:crosses val="autoZero"/>
        <c:auto val="1"/>
        <c:lblOffset val="100"/>
        <c:baseTimeUnit val="years"/>
      </c:dateAx>
      <c:valAx>
        <c:axId val="293345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3344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527.49</c:v>
                </c:pt>
                <c:pt idx="1">
                  <c:v>474.86</c:v>
                </c:pt>
                <c:pt idx="2">
                  <c:v>421.91</c:v>
                </c:pt>
                <c:pt idx="3">
                  <c:v>420.15</c:v>
                </c:pt>
                <c:pt idx="4">
                  <c:v>466.6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346752"/>
        <c:axId val="293459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283.26</c:v>
                </c:pt>
                <c:pt idx="1">
                  <c:v>289.60000000000002</c:v>
                </c:pt>
                <c:pt idx="2">
                  <c:v>293.27</c:v>
                </c:pt>
                <c:pt idx="3">
                  <c:v>300.52</c:v>
                </c:pt>
                <c:pt idx="4">
                  <c:v>296.14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3346752"/>
        <c:axId val="293459736"/>
      </c:lineChart>
      <c:dateAx>
        <c:axId val="293346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3459736"/>
        <c:crosses val="autoZero"/>
        <c:auto val="1"/>
        <c:lblOffset val="100"/>
        <c:baseTimeUnit val="years"/>
      </c:dateAx>
      <c:valAx>
        <c:axId val="293459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3346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【1,015.77】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【84.50】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="55" zoomScaleNormal="55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7" t="s">
        <v>0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</row>
    <row r="3" spans="1:78" ht="9.75" customHeight="1">
      <c r="A3" s="2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</row>
    <row r="4" spans="1:78" ht="9.75" customHeight="1">
      <c r="A4" s="2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8" t="str">
        <f>データ!H6</f>
        <v>佐賀県　嬉野市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75" t="s">
        <v>1</v>
      </c>
      <c r="C7" s="75"/>
      <c r="D7" s="75"/>
      <c r="E7" s="75"/>
      <c r="F7" s="75"/>
      <c r="G7" s="75"/>
      <c r="H7" s="75"/>
      <c r="I7" s="75" t="s">
        <v>2</v>
      </c>
      <c r="J7" s="75"/>
      <c r="K7" s="75"/>
      <c r="L7" s="75"/>
      <c r="M7" s="75"/>
      <c r="N7" s="75"/>
      <c r="O7" s="75"/>
      <c r="P7" s="75" t="s">
        <v>3</v>
      </c>
      <c r="Q7" s="75"/>
      <c r="R7" s="75"/>
      <c r="S7" s="75"/>
      <c r="T7" s="75"/>
      <c r="U7" s="75"/>
      <c r="V7" s="75"/>
      <c r="W7" s="75" t="s">
        <v>4</v>
      </c>
      <c r="X7" s="75"/>
      <c r="Y7" s="75"/>
      <c r="Z7" s="75"/>
      <c r="AA7" s="75"/>
      <c r="AB7" s="75"/>
      <c r="AC7" s="75"/>
      <c r="AD7" s="3"/>
      <c r="AE7" s="3"/>
      <c r="AF7" s="3"/>
      <c r="AG7" s="3"/>
      <c r="AH7" s="3"/>
      <c r="AI7" s="3"/>
      <c r="AJ7" s="3"/>
      <c r="AK7" s="3"/>
      <c r="AL7" s="75" t="s">
        <v>5</v>
      </c>
      <c r="AM7" s="75"/>
      <c r="AN7" s="75"/>
      <c r="AO7" s="75"/>
      <c r="AP7" s="75"/>
      <c r="AQ7" s="75"/>
      <c r="AR7" s="75"/>
      <c r="AS7" s="75"/>
      <c r="AT7" s="75" t="s">
        <v>6</v>
      </c>
      <c r="AU7" s="75"/>
      <c r="AV7" s="75"/>
      <c r="AW7" s="75"/>
      <c r="AX7" s="75"/>
      <c r="AY7" s="75"/>
      <c r="AZ7" s="75"/>
      <c r="BA7" s="75"/>
      <c r="BB7" s="75" t="s">
        <v>7</v>
      </c>
      <c r="BC7" s="75"/>
      <c r="BD7" s="75"/>
      <c r="BE7" s="75"/>
      <c r="BF7" s="75"/>
      <c r="BG7" s="75"/>
      <c r="BH7" s="75"/>
      <c r="BI7" s="75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6" t="str">
        <f>データ!I6</f>
        <v>法非適用</v>
      </c>
      <c r="C8" s="76"/>
      <c r="D8" s="76"/>
      <c r="E8" s="76"/>
      <c r="F8" s="76"/>
      <c r="G8" s="76"/>
      <c r="H8" s="76"/>
      <c r="I8" s="76" t="str">
        <f>データ!J6</f>
        <v>下水道事業</v>
      </c>
      <c r="J8" s="76"/>
      <c r="K8" s="76"/>
      <c r="L8" s="76"/>
      <c r="M8" s="76"/>
      <c r="N8" s="76"/>
      <c r="O8" s="76"/>
      <c r="P8" s="76" t="str">
        <f>データ!K6</f>
        <v>農業集落排水</v>
      </c>
      <c r="Q8" s="76"/>
      <c r="R8" s="76"/>
      <c r="S8" s="76"/>
      <c r="T8" s="76"/>
      <c r="U8" s="76"/>
      <c r="V8" s="76"/>
      <c r="W8" s="76" t="str">
        <f>データ!L6</f>
        <v>F2</v>
      </c>
      <c r="X8" s="76"/>
      <c r="Y8" s="76"/>
      <c r="Z8" s="76"/>
      <c r="AA8" s="76"/>
      <c r="AB8" s="76"/>
      <c r="AC8" s="76"/>
      <c r="AD8" s="3"/>
      <c r="AE8" s="3"/>
      <c r="AF8" s="3"/>
      <c r="AG8" s="3"/>
      <c r="AH8" s="3"/>
      <c r="AI8" s="3"/>
      <c r="AJ8" s="3"/>
      <c r="AK8" s="3"/>
      <c r="AL8" s="70">
        <f>データ!R6</f>
        <v>27308</v>
      </c>
      <c r="AM8" s="70"/>
      <c r="AN8" s="70"/>
      <c r="AO8" s="70"/>
      <c r="AP8" s="70"/>
      <c r="AQ8" s="70"/>
      <c r="AR8" s="70"/>
      <c r="AS8" s="70"/>
      <c r="AT8" s="69">
        <f>データ!S6</f>
        <v>126.41</v>
      </c>
      <c r="AU8" s="69"/>
      <c r="AV8" s="69"/>
      <c r="AW8" s="69"/>
      <c r="AX8" s="69"/>
      <c r="AY8" s="69"/>
      <c r="AZ8" s="69"/>
      <c r="BA8" s="69"/>
      <c r="BB8" s="69">
        <f>データ!T6</f>
        <v>216.03</v>
      </c>
      <c r="BC8" s="69"/>
      <c r="BD8" s="69"/>
      <c r="BE8" s="69"/>
      <c r="BF8" s="69"/>
      <c r="BG8" s="69"/>
      <c r="BH8" s="69"/>
      <c r="BI8" s="69"/>
      <c r="BJ8" s="3"/>
      <c r="BK8" s="3"/>
      <c r="BL8" s="73" t="s">
        <v>9</v>
      </c>
      <c r="BM8" s="74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75" t="s">
        <v>11</v>
      </c>
      <c r="C9" s="75"/>
      <c r="D9" s="75"/>
      <c r="E9" s="75"/>
      <c r="F9" s="75"/>
      <c r="G9" s="75"/>
      <c r="H9" s="75"/>
      <c r="I9" s="75" t="s">
        <v>12</v>
      </c>
      <c r="J9" s="75"/>
      <c r="K9" s="75"/>
      <c r="L9" s="75"/>
      <c r="M9" s="75"/>
      <c r="N9" s="75"/>
      <c r="O9" s="75"/>
      <c r="P9" s="75" t="s">
        <v>13</v>
      </c>
      <c r="Q9" s="75"/>
      <c r="R9" s="75"/>
      <c r="S9" s="75"/>
      <c r="T9" s="75"/>
      <c r="U9" s="75"/>
      <c r="V9" s="75"/>
      <c r="W9" s="75" t="s">
        <v>14</v>
      </c>
      <c r="X9" s="75"/>
      <c r="Y9" s="75"/>
      <c r="Z9" s="75"/>
      <c r="AA9" s="75"/>
      <c r="AB9" s="75"/>
      <c r="AC9" s="75"/>
      <c r="AD9" s="75" t="s">
        <v>15</v>
      </c>
      <c r="AE9" s="75"/>
      <c r="AF9" s="75"/>
      <c r="AG9" s="75"/>
      <c r="AH9" s="75"/>
      <c r="AI9" s="75"/>
      <c r="AJ9" s="75"/>
      <c r="AK9" s="3"/>
      <c r="AL9" s="75" t="s">
        <v>16</v>
      </c>
      <c r="AM9" s="75"/>
      <c r="AN9" s="75"/>
      <c r="AO9" s="75"/>
      <c r="AP9" s="75"/>
      <c r="AQ9" s="75"/>
      <c r="AR9" s="75"/>
      <c r="AS9" s="75"/>
      <c r="AT9" s="75" t="s">
        <v>17</v>
      </c>
      <c r="AU9" s="75"/>
      <c r="AV9" s="75"/>
      <c r="AW9" s="75"/>
      <c r="AX9" s="75"/>
      <c r="AY9" s="75"/>
      <c r="AZ9" s="75"/>
      <c r="BA9" s="75"/>
      <c r="BB9" s="75" t="s">
        <v>18</v>
      </c>
      <c r="BC9" s="75"/>
      <c r="BD9" s="75"/>
      <c r="BE9" s="75"/>
      <c r="BF9" s="75"/>
      <c r="BG9" s="75"/>
      <c r="BH9" s="75"/>
      <c r="BI9" s="75"/>
      <c r="BJ9" s="3"/>
      <c r="BK9" s="3"/>
      <c r="BL9" s="67" t="s">
        <v>19</v>
      </c>
      <c r="BM9" s="68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9" t="str">
        <f>データ!M6</f>
        <v>-</v>
      </c>
      <c r="C10" s="69"/>
      <c r="D10" s="69"/>
      <c r="E10" s="69"/>
      <c r="F10" s="69"/>
      <c r="G10" s="69"/>
      <c r="H10" s="69"/>
      <c r="I10" s="69" t="str">
        <f>データ!N6</f>
        <v>該当数値なし</v>
      </c>
      <c r="J10" s="69"/>
      <c r="K10" s="69"/>
      <c r="L10" s="69"/>
      <c r="M10" s="69"/>
      <c r="N10" s="69"/>
      <c r="O10" s="69"/>
      <c r="P10" s="69">
        <f>データ!O6</f>
        <v>23.67</v>
      </c>
      <c r="Q10" s="69"/>
      <c r="R10" s="69"/>
      <c r="S10" s="69"/>
      <c r="T10" s="69"/>
      <c r="U10" s="69"/>
      <c r="V10" s="69"/>
      <c r="W10" s="69">
        <f>データ!P6</f>
        <v>100</v>
      </c>
      <c r="X10" s="69"/>
      <c r="Y10" s="69"/>
      <c r="Z10" s="69"/>
      <c r="AA10" s="69"/>
      <c r="AB10" s="69"/>
      <c r="AC10" s="69"/>
      <c r="AD10" s="70">
        <f>データ!Q6</f>
        <v>2700</v>
      </c>
      <c r="AE10" s="70"/>
      <c r="AF10" s="70"/>
      <c r="AG10" s="70"/>
      <c r="AH10" s="70"/>
      <c r="AI10" s="70"/>
      <c r="AJ10" s="70"/>
      <c r="AK10" s="2"/>
      <c r="AL10" s="70">
        <f>データ!U6</f>
        <v>6423</v>
      </c>
      <c r="AM10" s="70"/>
      <c r="AN10" s="70"/>
      <c r="AO10" s="70"/>
      <c r="AP10" s="70"/>
      <c r="AQ10" s="70"/>
      <c r="AR10" s="70"/>
      <c r="AS10" s="70"/>
      <c r="AT10" s="69">
        <f>データ!V6</f>
        <v>2.79</v>
      </c>
      <c r="AU10" s="69"/>
      <c r="AV10" s="69"/>
      <c r="AW10" s="69"/>
      <c r="AX10" s="69"/>
      <c r="AY10" s="69"/>
      <c r="AZ10" s="69"/>
      <c r="BA10" s="69"/>
      <c r="BB10" s="69">
        <f>データ!W6</f>
        <v>2302.15</v>
      </c>
      <c r="BC10" s="69"/>
      <c r="BD10" s="69"/>
      <c r="BE10" s="69"/>
      <c r="BF10" s="69"/>
      <c r="BG10" s="69"/>
      <c r="BH10" s="69"/>
      <c r="BI10" s="69"/>
      <c r="BJ10" s="2"/>
      <c r="BK10" s="2"/>
      <c r="BL10" s="71" t="s">
        <v>21</v>
      </c>
      <c r="BM10" s="72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1" t="s">
        <v>108</v>
      </c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3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1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3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1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3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1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3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1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3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1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3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1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3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1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3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1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3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1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3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1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3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1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3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1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3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1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3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1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3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1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3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1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3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1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3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61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3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61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3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1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3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1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3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1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3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1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3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1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3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1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3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1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3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1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3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4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65"/>
      <c r="BZ44" s="66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80" t="s">
        <v>51</v>
      </c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2"/>
      <c r="X3" s="86" t="s">
        <v>52</v>
      </c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 t="s">
        <v>53</v>
      </c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</row>
    <row r="4" spans="1:144">
      <c r="A4" s="26" t="s">
        <v>54</v>
      </c>
      <c r="B4" s="28"/>
      <c r="C4" s="28"/>
      <c r="D4" s="28"/>
      <c r="E4" s="28"/>
      <c r="F4" s="28"/>
      <c r="G4" s="28"/>
      <c r="H4" s="83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5"/>
      <c r="X4" s="79" t="s">
        <v>55</v>
      </c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 t="s">
        <v>56</v>
      </c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 t="s">
        <v>57</v>
      </c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 t="s">
        <v>58</v>
      </c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 t="s">
        <v>59</v>
      </c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 t="s">
        <v>60</v>
      </c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 t="s">
        <v>61</v>
      </c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 t="s">
        <v>62</v>
      </c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 t="s">
        <v>63</v>
      </c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 t="s">
        <v>64</v>
      </c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 t="s">
        <v>65</v>
      </c>
      <c r="EE4" s="79"/>
      <c r="EF4" s="79"/>
      <c r="EG4" s="79"/>
      <c r="EH4" s="79"/>
      <c r="EI4" s="79"/>
      <c r="EJ4" s="79"/>
      <c r="EK4" s="79"/>
      <c r="EL4" s="79"/>
      <c r="EM4" s="79"/>
      <c r="EN4" s="79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412091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佐賀県　嬉野市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23.67</v>
      </c>
      <c r="P6" s="32">
        <f t="shared" si="3"/>
        <v>100</v>
      </c>
      <c r="Q6" s="32">
        <f t="shared" si="3"/>
        <v>2700</v>
      </c>
      <c r="R6" s="32">
        <f t="shared" si="3"/>
        <v>27308</v>
      </c>
      <c r="S6" s="32">
        <f t="shared" si="3"/>
        <v>126.41</v>
      </c>
      <c r="T6" s="32">
        <f t="shared" si="3"/>
        <v>216.03</v>
      </c>
      <c r="U6" s="32">
        <f t="shared" si="3"/>
        <v>6423</v>
      </c>
      <c r="V6" s="32">
        <f t="shared" si="3"/>
        <v>2.79</v>
      </c>
      <c r="W6" s="32">
        <f t="shared" si="3"/>
        <v>2302.15</v>
      </c>
      <c r="X6" s="33">
        <f>IF(X7="",NA(),X7)</f>
        <v>60.72</v>
      </c>
      <c r="Y6" s="33">
        <f t="shared" ref="Y6:AG6" si="4">IF(Y7="",NA(),Y7)</f>
        <v>63.15</v>
      </c>
      <c r="Z6" s="33">
        <f t="shared" si="4"/>
        <v>58.04</v>
      </c>
      <c r="AA6" s="33">
        <f t="shared" si="4"/>
        <v>72.28</v>
      </c>
      <c r="AB6" s="33">
        <f t="shared" si="4"/>
        <v>76.39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7001.21</v>
      </c>
      <c r="BF6" s="33">
        <f t="shared" ref="BF6:BN6" si="7">IF(BF7="",NA(),BF7)</f>
        <v>5917.15</v>
      </c>
      <c r="BG6" s="33">
        <f t="shared" si="7"/>
        <v>4906.8900000000003</v>
      </c>
      <c r="BH6" s="33">
        <f t="shared" si="7"/>
        <v>3743.87</v>
      </c>
      <c r="BI6" s="33">
        <f t="shared" si="7"/>
        <v>3604.76</v>
      </c>
      <c r="BJ6" s="33">
        <f t="shared" si="7"/>
        <v>1239.2</v>
      </c>
      <c r="BK6" s="33">
        <f t="shared" si="7"/>
        <v>1197.82</v>
      </c>
      <c r="BL6" s="33">
        <f t="shared" si="7"/>
        <v>1126.77</v>
      </c>
      <c r="BM6" s="33">
        <f t="shared" si="7"/>
        <v>1044.8</v>
      </c>
      <c r="BN6" s="33">
        <f t="shared" si="7"/>
        <v>1081.8</v>
      </c>
      <c r="BO6" s="32" t="str">
        <f>IF(BO7="","",IF(BO7="-","【-】","【"&amp;SUBSTITUTE(TEXT(BO7,"#,##0.00"),"-","△")&amp;"】"))</f>
        <v>【1,015.77】</v>
      </c>
      <c r="BP6" s="33">
        <f>IF(BP7="",NA(),BP7)</f>
        <v>21.73</v>
      </c>
      <c r="BQ6" s="33">
        <f t="shared" ref="BQ6:BY6" si="8">IF(BQ7="",NA(),BQ7)</f>
        <v>24.25</v>
      </c>
      <c r="BR6" s="33">
        <f t="shared" si="8"/>
        <v>26.67</v>
      </c>
      <c r="BS6" s="33">
        <f t="shared" si="8"/>
        <v>28.16</v>
      </c>
      <c r="BT6" s="33">
        <f t="shared" si="8"/>
        <v>26.25</v>
      </c>
      <c r="BU6" s="33">
        <f t="shared" si="8"/>
        <v>51.56</v>
      </c>
      <c r="BV6" s="33">
        <f t="shared" si="8"/>
        <v>51.03</v>
      </c>
      <c r="BW6" s="33">
        <f t="shared" si="8"/>
        <v>50.9</v>
      </c>
      <c r="BX6" s="33">
        <f t="shared" si="8"/>
        <v>50.82</v>
      </c>
      <c r="BY6" s="33">
        <f t="shared" si="8"/>
        <v>52.19</v>
      </c>
      <c r="BZ6" s="32" t="str">
        <f>IF(BZ7="","",IF(BZ7="-","【-】","【"&amp;SUBSTITUTE(TEXT(BZ7,"#,##0.00"),"-","△")&amp;"】"))</f>
        <v>【52.78】</v>
      </c>
      <c r="CA6" s="33">
        <f>IF(CA7="",NA(),CA7)</f>
        <v>527.49</v>
      </c>
      <c r="CB6" s="33">
        <f t="shared" ref="CB6:CJ6" si="9">IF(CB7="",NA(),CB7)</f>
        <v>474.86</v>
      </c>
      <c r="CC6" s="33">
        <f t="shared" si="9"/>
        <v>421.91</v>
      </c>
      <c r="CD6" s="33">
        <f t="shared" si="9"/>
        <v>420.15</v>
      </c>
      <c r="CE6" s="33">
        <f t="shared" si="9"/>
        <v>466.6</v>
      </c>
      <c r="CF6" s="33">
        <f t="shared" si="9"/>
        <v>283.26</v>
      </c>
      <c r="CG6" s="33">
        <f t="shared" si="9"/>
        <v>289.60000000000002</v>
      </c>
      <c r="CH6" s="33">
        <f t="shared" si="9"/>
        <v>293.27</v>
      </c>
      <c r="CI6" s="33">
        <f t="shared" si="9"/>
        <v>300.52</v>
      </c>
      <c r="CJ6" s="33">
        <f t="shared" si="9"/>
        <v>296.14</v>
      </c>
      <c r="CK6" s="32" t="str">
        <f>IF(CK7="","",IF(CK7="-","【-】","【"&amp;SUBSTITUTE(TEXT(CK7,"#,##0.00"),"-","△")&amp;"】"))</f>
        <v>【289.81】</v>
      </c>
      <c r="CL6" s="33">
        <f>IF(CL7="",NA(),CL7)</f>
        <v>21.67</v>
      </c>
      <c r="CM6" s="33">
        <f t="shared" ref="CM6:CU6" si="10">IF(CM7="",NA(),CM7)</f>
        <v>32.42</v>
      </c>
      <c r="CN6" s="33">
        <f t="shared" si="10"/>
        <v>40.94</v>
      </c>
      <c r="CO6" s="33">
        <f t="shared" si="10"/>
        <v>40.94</v>
      </c>
      <c r="CP6" s="33">
        <f t="shared" si="10"/>
        <v>40.94</v>
      </c>
      <c r="CQ6" s="33">
        <f t="shared" si="10"/>
        <v>55.2</v>
      </c>
      <c r="CR6" s="33">
        <f t="shared" si="10"/>
        <v>54.74</v>
      </c>
      <c r="CS6" s="33">
        <f t="shared" si="10"/>
        <v>53.78</v>
      </c>
      <c r="CT6" s="33">
        <f t="shared" si="10"/>
        <v>53.24</v>
      </c>
      <c r="CU6" s="33">
        <f t="shared" si="10"/>
        <v>52.31</v>
      </c>
      <c r="CV6" s="32" t="str">
        <f>IF(CV7="","",IF(CV7="-","【-】","【"&amp;SUBSTITUTE(TEXT(CV7,"#,##0.00"),"-","△")&amp;"】"))</f>
        <v>【52.74】</v>
      </c>
      <c r="CW6" s="33">
        <f>IF(CW7="",NA(),CW7)</f>
        <v>63.42</v>
      </c>
      <c r="CX6" s="33">
        <f t="shared" ref="CX6:DF6" si="11">IF(CX7="",NA(),CX7)</f>
        <v>67.510000000000005</v>
      </c>
      <c r="CY6" s="33">
        <f t="shared" si="11"/>
        <v>73.150000000000006</v>
      </c>
      <c r="CZ6" s="33">
        <f t="shared" si="11"/>
        <v>76.849999999999994</v>
      </c>
      <c r="DA6" s="33">
        <f t="shared" si="11"/>
        <v>77.72</v>
      </c>
      <c r="DB6" s="33">
        <f t="shared" si="11"/>
        <v>83.73</v>
      </c>
      <c r="DC6" s="33">
        <f t="shared" si="11"/>
        <v>83.88</v>
      </c>
      <c r="DD6" s="33">
        <f t="shared" si="11"/>
        <v>84.06</v>
      </c>
      <c r="DE6" s="33">
        <f t="shared" si="11"/>
        <v>84.07</v>
      </c>
      <c r="DF6" s="33">
        <f t="shared" si="11"/>
        <v>84.32</v>
      </c>
      <c r="DG6" s="32" t="str">
        <f>IF(DG7="","",IF(DG7="-","【-】","【"&amp;SUBSTITUTE(TEXT(DG7,"#,##0.00"),"-","△")&amp;"】"))</f>
        <v>【84.50】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0.03</v>
      </c>
      <c r="EJ6" s="33">
        <f t="shared" si="14"/>
        <v>0.04</v>
      </c>
      <c r="EK6" s="33">
        <f t="shared" si="14"/>
        <v>0.03</v>
      </c>
      <c r="EL6" s="33">
        <f t="shared" si="14"/>
        <v>0.02</v>
      </c>
      <c r="EM6" s="33">
        <f t="shared" si="14"/>
        <v>0.01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2015</v>
      </c>
      <c r="C7" s="35">
        <v>412091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23.67</v>
      </c>
      <c r="P7" s="36">
        <v>100</v>
      </c>
      <c r="Q7" s="36">
        <v>2700</v>
      </c>
      <c r="R7" s="36">
        <v>27308</v>
      </c>
      <c r="S7" s="36">
        <v>126.41</v>
      </c>
      <c r="T7" s="36">
        <v>216.03</v>
      </c>
      <c r="U7" s="36">
        <v>6423</v>
      </c>
      <c r="V7" s="36">
        <v>2.79</v>
      </c>
      <c r="W7" s="36">
        <v>2302.15</v>
      </c>
      <c r="X7" s="36">
        <v>60.72</v>
      </c>
      <c r="Y7" s="36">
        <v>63.15</v>
      </c>
      <c r="Z7" s="36">
        <v>58.04</v>
      </c>
      <c r="AA7" s="36">
        <v>72.28</v>
      </c>
      <c r="AB7" s="36">
        <v>76.39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7001.21</v>
      </c>
      <c r="BF7" s="36">
        <v>5917.15</v>
      </c>
      <c r="BG7" s="36">
        <v>4906.8900000000003</v>
      </c>
      <c r="BH7" s="36">
        <v>3743.87</v>
      </c>
      <c r="BI7" s="36">
        <v>3604.76</v>
      </c>
      <c r="BJ7" s="36">
        <v>1239.2</v>
      </c>
      <c r="BK7" s="36">
        <v>1197.82</v>
      </c>
      <c r="BL7" s="36">
        <v>1126.77</v>
      </c>
      <c r="BM7" s="36">
        <v>1044.8</v>
      </c>
      <c r="BN7" s="36">
        <v>1081.8</v>
      </c>
      <c r="BO7" s="36">
        <v>1015.77</v>
      </c>
      <c r="BP7" s="36">
        <v>21.73</v>
      </c>
      <c r="BQ7" s="36">
        <v>24.25</v>
      </c>
      <c r="BR7" s="36">
        <v>26.67</v>
      </c>
      <c r="BS7" s="36">
        <v>28.16</v>
      </c>
      <c r="BT7" s="36">
        <v>26.25</v>
      </c>
      <c r="BU7" s="36">
        <v>51.56</v>
      </c>
      <c r="BV7" s="36">
        <v>51.03</v>
      </c>
      <c r="BW7" s="36">
        <v>50.9</v>
      </c>
      <c r="BX7" s="36">
        <v>50.82</v>
      </c>
      <c r="BY7" s="36">
        <v>52.19</v>
      </c>
      <c r="BZ7" s="36">
        <v>52.78</v>
      </c>
      <c r="CA7" s="36">
        <v>527.49</v>
      </c>
      <c r="CB7" s="36">
        <v>474.86</v>
      </c>
      <c r="CC7" s="36">
        <v>421.91</v>
      </c>
      <c r="CD7" s="36">
        <v>420.15</v>
      </c>
      <c r="CE7" s="36">
        <v>466.6</v>
      </c>
      <c r="CF7" s="36">
        <v>283.26</v>
      </c>
      <c r="CG7" s="36">
        <v>289.60000000000002</v>
      </c>
      <c r="CH7" s="36">
        <v>293.27</v>
      </c>
      <c r="CI7" s="36">
        <v>300.52</v>
      </c>
      <c r="CJ7" s="36">
        <v>296.14</v>
      </c>
      <c r="CK7" s="36">
        <v>289.81</v>
      </c>
      <c r="CL7" s="36">
        <v>21.67</v>
      </c>
      <c r="CM7" s="36">
        <v>32.42</v>
      </c>
      <c r="CN7" s="36">
        <v>40.94</v>
      </c>
      <c r="CO7" s="36">
        <v>40.94</v>
      </c>
      <c r="CP7" s="36">
        <v>40.94</v>
      </c>
      <c r="CQ7" s="36">
        <v>55.2</v>
      </c>
      <c r="CR7" s="36">
        <v>54.74</v>
      </c>
      <c r="CS7" s="36">
        <v>53.78</v>
      </c>
      <c r="CT7" s="36">
        <v>53.24</v>
      </c>
      <c r="CU7" s="36">
        <v>52.31</v>
      </c>
      <c r="CV7" s="36">
        <v>52.74</v>
      </c>
      <c r="CW7" s="36">
        <v>63.42</v>
      </c>
      <c r="CX7" s="36">
        <v>67.510000000000005</v>
      </c>
      <c r="CY7" s="36">
        <v>73.150000000000006</v>
      </c>
      <c r="CZ7" s="36">
        <v>76.849999999999994</v>
      </c>
      <c r="DA7" s="36">
        <v>77.72</v>
      </c>
      <c r="DB7" s="36">
        <v>83.73</v>
      </c>
      <c r="DC7" s="36">
        <v>83.88</v>
      </c>
      <c r="DD7" s="36">
        <v>84.06</v>
      </c>
      <c r="DE7" s="36">
        <v>84.07</v>
      </c>
      <c r="DF7" s="36">
        <v>84.32</v>
      </c>
      <c r="DG7" s="36">
        <v>84.5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0.03</v>
      </c>
      <c r="EJ7" s="36">
        <v>0.04</v>
      </c>
      <c r="EK7" s="36">
        <v>0.03</v>
      </c>
      <c r="EL7" s="36">
        <v>0.02</v>
      </c>
      <c r="EM7" s="36">
        <v>0.01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2017-02-08T03:15:45Z</dcterms:created>
  <dcterms:modified xsi:type="dcterms:W3CDTF">2017-02-17T06:59:36Z</dcterms:modified>
  <cp:category/>
</cp:coreProperties>
</file>