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財政課\財政課 財政\15 公営企業\H28\02 H28照会(公営企業)\H290120 公営企業に係る「経営比較分析表」の分析について\H290221 修正確定\"/>
    </mc:Choice>
  </mc:AlternateContent>
  <workbookProtection workbookPassword="8649" lockStructure="1"/>
  <bookViews>
    <workbookView xWindow="0" yWindow="0" windowWidth="20490" windowHeight="76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<sst xmlns="http://schemas.openxmlformats.org/spreadsheetml/2006/main" count="232" uniqueCount="111">
  <si>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</si>
  <si>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</si>
  <si>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</si>
  <si>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</si>
  <si>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</si>
  <si>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</si>
  <si>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</si>
  <si>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</si>
  <si>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</si>
  <si>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</si>
  <si>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</si>
  <si>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</si>
  <si>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</si>
  <si>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</si>
  <si>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</si>
  <si>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</si>
  <si>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</si>
  <si>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</si>
  <si>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</si>
  <si>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</si>
  <si>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</si>
  <si>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</si>
  <si>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</si>
  <si>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</si>
  <si>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</si>
  <si>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</si>
  <si>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</si>
  <si>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</si>
  <si>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</si>
  <si>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</si>
  <si>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</si>
  <si>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</si>
  <si>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</si>
  <si>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</si>
  <si>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</si>
  <si>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</si>
  <si>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</si>
  <si>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</si>
  <si>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</si>
  <si>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</si>
  <si>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</si>
  <si>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</si>
  <si>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</si>
  <si>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</si>
  <si>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</si>
  <si>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</si>
  <si>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</si>
  <si>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</si>
  <si>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</si>
  <si>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</si>
  <si>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</si>
  <si>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</si>
  <si>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</si>
  <si>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</si>
  <si>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</si>
  <si>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</si>
  <si>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</si>
  <si>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</si>
  <si>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</si>
  <si>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</si>
  <si>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</si>
  <si>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</si>
  <si>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</si>
  <si>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</si>
  <si>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</si>
  <si>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</si>
  <si>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</si>
  <si>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</si>
  <si>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</si>
  <si>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</si>
  <si>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</si>
  <si>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</si>
  <si>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</si>
  <si>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</si>
  <si>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</si>
  <si>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</si>
  <si>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</si>
  <si>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</si>
  <si>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</si>
  <si>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</si>
  <si>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</si>
  <si>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</si>
  <si>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</si>
  <si>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</si>
  <si>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</si>
  <si>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</si>
  <si>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</si>
  <si>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</si>
  <si>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</si>
  <si>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</si>
  <si>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</si>
  <si>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</si>
  <si>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</si>
  <si>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</si>
  <si>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</si>
  <si>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</si>
  <si>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</si>
  <si>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</si>
  <si>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</si>
  <si>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</si>
  <si>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</si>
  <si>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</si>
  <si>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</si>
  <si>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</si>
  <si>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</si>
  <si>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</si>
  <si>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</si>
  <si>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</si>
  <si>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指標は、年々向上していたが、平成27年度は62.69％となっており、経常収支は赤字である。経常収益については、使用料以外の収入に依存しているため、料金の見直しも含め経営改善を図っていく。
④企業債残高対事業規模比率
料金収入に対する企業債残高は、類似団体より平成27年度は低く推移した。平成26年度以降かなり改善されているが、料金の見直しにより更なる改善を目指す。
⑤経費回収率
使用料で回収すべき経費についても、類似団体の平均より著しく低くなっているため、料金の見直し、業務の効率化、適正な使用料収入の確保が必要とされる。
⑥汚水処理原価
汚水処理に要した費用については、類似団体より高く推移しており、施設の効率を高めることが必要とされる。
⑦施設利用率
指標は平均より低く推移している。施設の効率を高めていくための検討が必要である。
⑧水洗化率
指標は平均値を下回っている。今後も普及拡大に向けた広報等を行う。</t>
    <phoneticPr fontId="4"/>
  </si>
  <si>
    <t>平成9年に整備を行っており、管渠等の老朽化はまだ発生していない。</t>
    <phoneticPr fontId="4"/>
  </si>
  <si>
    <t>現在、農業集落排水（個別処理を含む）と公共下水道の料金体系が異なるため、料金体系を統一する予定である。今後の適正な使用料の収入の確保、汚水処理費の削減等により、経営の改善を見込む。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</si>
</sst>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97168"/>
        <c:axId val="39249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97168"/>
        <c:axId val="392498216"/>
      </c:lineChart>
      <c:dateAx>
        <c:axId val="39559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498216"/>
        <c:crosses val="autoZero"/>
        <c:auto val="1"/>
        <c:lblOffset val="100"/>
        <c:baseTimeUnit val="years"/>
      </c:dateAx>
      <c:valAx>
        <c:axId val="39249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9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49536"/>
        <c:axId val="39144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45.33</c:v>
                </c:pt>
                <c:pt idx="2">
                  <c:v>48.69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49536"/>
        <c:axId val="391449928"/>
      </c:lineChart>
      <c:dateAx>
        <c:axId val="39144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449928"/>
        <c:crosses val="autoZero"/>
        <c:auto val="1"/>
        <c:lblOffset val="100"/>
        <c:baseTimeUnit val="years"/>
      </c:dateAx>
      <c:valAx>
        <c:axId val="39144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4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863640"/>
        <c:axId val="29086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87.3</c:v>
                </c:pt>
                <c:pt idx="2">
                  <c:v>87.42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863640"/>
        <c:axId val="290864032"/>
      </c:lineChart>
      <c:dateAx>
        <c:axId val="29086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864032"/>
        <c:crosses val="autoZero"/>
        <c:auto val="1"/>
        <c:lblOffset val="100"/>
        <c:baseTimeUnit val="years"/>
      </c:dateAx>
      <c:valAx>
        <c:axId val="29086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86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55.33</c:v>
                </c:pt>
                <c:pt idx="1">
                  <c:v>54.31</c:v>
                </c:pt>
                <c:pt idx="2">
                  <c:v>55.17</c:v>
                </c:pt>
                <c:pt idx="3">
                  <c:v>64.680000000000007</c:v>
                </c:pt>
                <c:pt idx="4">
                  <c:v>62.69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265528"/>
        <c:axId val="29026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265528"/>
        <c:axId val="290263960"/>
      </c:lineChart>
      <c:dateAx>
        <c:axId val="290265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263960"/>
        <c:crosses val="autoZero"/>
        <c:auto val="1"/>
        <c:lblOffset val="100"/>
        <c:baseTimeUnit val="years"/>
      </c:dateAx>
      <c:valAx>
        <c:axId val="290263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265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25088"/>
        <c:axId val="389925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5088"/>
        <c:axId val="389925480"/>
      </c:lineChart>
      <c:dateAx>
        <c:axId val="38992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25480"/>
        <c:crosses val="autoZero"/>
        <c:auto val="1"/>
        <c:lblOffset val="100"/>
        <c:baseTimeUnit val="years"/>
      </c:dateAx>
      <c:valAx>
        <c:axId val="389925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92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26656"/>
        <c:axId val="389927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6656"/>
        <c:axId val="389927048"/>
      </c:lineChart>
      <c:dateAx>
        <c:axId val="38992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27048"/>
        <c:crosses val="autoZero"/>
        <c:auto val="1"/>
        <c:lblOffset val="100"/>
        <c:baseTimeUnit val="years"/>
      </c:dateAx>
      <c:valAx>
        <c:axId val="389927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92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28616"/>
        <c:axId val="38995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8616"/>
        <c:axId val="389959904"/>
      </c:lineChart>
      <c:dateAx>
        <c:axId val="389928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59904"/>
        <c:crosses val="autoZero"/>
        <c:auto val="1"/>
        <c:lblOffset val="100"/>
        <c:baseTimeUnit val="years"/>
      </c:dateAx>
      <c:valAx>
        <c:axId val="38995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928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61080"/>
        <c:axId val="38996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61080"/>
        <c:axId val="389961472"/>
      </c:lineChart>
      <c:dateAx>
        <c:axId val="389961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61472"/>
        <c:crosses val="autoZero"/>
        <c:auto val="1"/>
        <c:lblOffset val="100"/>
        <c:baseTimeUnit val="years"/>
      </c:dateAx>
      <c:valAx>
        <c:axId val="38996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961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5092</c:v>
                </c:pt>
                <c:pt idx="1">
                  <c:v>4848</c:v>
                </c:pt>
                <c:pt idx="2">
                  <c:v>4604</c:v>
                </c:pt>
                <c:pt idx="3">
                  <c:v>1196.1500000000001</c:v>
                </c:pt>
                <c:pt idx="4">
                  <c:v>1111.54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28224"/>
        <c:axId val="38996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825.66</c:v>
                </c:pt>
                <c:pt idx="2">
                  <c:v>799.41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8224"/>
        <c:axId val="389962648"/>
      </c:lineChart>
      <c:dateAx>
        <c:axId val="38992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62648"/>
        <c:crosses val="autoZero"/>
        <c:auto val="1"/>
        <c:lblOffset val="100"/>
        <c:baseTimeUnit val="years"/>
      </c:dateAx>
      <c:valAx>
        <c:axId val="38996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92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24.51</c:v>
                </c:pt>
                <c:pt idx="1">
                  <c:v>24.75</c:v>
                </c:pt>
                <c:pt idx="2">
                  <c:v>23.15</c:v>
                </c:pt>
                <c:pt idx="3">
                  <c:v>24.53</c:v>
                </c:pt>
                <c:pt idx="4">
                  <c:v>24.53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46400"/>
        <c:axId val="39144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53.57</c:v>
                </c:pt>
                <c:pt idx="2">
                  <c:v>51.57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46400"/>
        <c:axId val="391446792"/>
      </c:lineChart>
      <c:dateAx>
        <c:axId val="39144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446792"/>
        <c:crosses val="autoZero"/>
        <c:auto val="1"/>
        <c:lblOffset val="100"/>
        <c:baseTimeUnit val="years"/>
      </c:dateAx>
      <c:valAx>
        <c:axId val="39144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4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566.66999999999996</c:v>
                </c:pt>
                <c:pt idx="1">
                  <c:v>561.11</c:v>
                </c:pt>
                <c:pt idx="2">
                  <c:v>600</c:v>
                </c:pt>
                <c:pt idx="3">
                  <c:v>588.89</c:v>
                </c:pt>
                <c:pt idx="4">
                  <c:v>588.89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47968"/>
        <c:axId val="391448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275.01</c:v>
                </c:pt>
                <c:pt idx="2">
                  <c:v>282.5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47968"/>
        <c:axId val="391448360"/>
      </c:lineChart>
      <c:dateAx>
        <c:axId val="39144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448360"/>
        <c:crosses val="autoZero"/>
        <c:auto val="1"/>
        <c:lblOffset val="100"/>
        <c:baseTimeUnit val="years"/>
      </c:dateAx>
      <c:valAx>
        <c:axId val="391448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4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34" zoomScale="50" zoomScaleNormal="50" workbookViewId="0">
      <selection activeCell="CC28" sqref="CC2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佐賀県　嬉野市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27308</v>
      </c>
      <c r="AM8" s="64"/>
      <c r="AN8" s="64"/>
      <c r="AO8" s="64"/>
      <c r="AP8" s="64"/>
      <c r="AQ8" s="64"/>
      <c r="AR8" s="64"/>
      <c r="AS8" s="64"/>
      <c r="AT8" s="63">
        <f>データ!S6</f>
        <v>126.41</v>
      </c>
      <c r="AU8" s="63"/>
      <c r="AV8" s="63"/>
      <c r="AW8" s="63"/>
      <c r="AX8" s="63"/>
      <c r="AY8" s="63"/>
      <c r="AZ8" s="63"/>
      <c r="BA8" s="63"/>
      <c r="BB8" s="63">
        <f>データ!T6</f>
        <v>216.03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0.02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6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600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412091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0.02</v>
      </c>
      <c r="P6" s="32">
        <f t="shared" si="3"/>
        <v>100</v>
      </c>
      <c r="Q6" s="32">
        <f t="shared" si="3"/>
        <v>2700</v>
      </c>
      <c r="R6" s="32">
        <f t="shared" si="3"/>
        <v>27308</v>
      </c>
      <c r="S6" s="32">
        <f t="shared" si="3"/>
        <v>126.41</v>
      </c>
      <c r="T6" s="32">
        <f t="shared" si="3"/>
        <v>216.03</v>
      </c>
      <c r="U6" s="32">
        <f t="shared" si="3"/>
        <v>6</v>
      </c>
      <c r="V6" s="32">
        <f t="shared" si="3"/>
        <v>0.01</v>
      </c>
      <c r="W6" s="32">
        <f t="shared" si="3"/>
        <v>600</v>
      </c>
      <c r="X6" s="33">
        <f>IF(X7="",NA(),X7)</f>
        <v>55.33</v>
      </c>
      <c r="Y6" s="33">
        <f t="shared" ref="Y6:AG6" si="4">IF(Y7="",NA(),Y7)</f>
        <v>54.31</v>
      </c>
      <c r="Z6" s="33">
        <f t="shared" si="4"/>
        <v>55.17</v>
      </c>
      <c r="AA6" s="33">
        <f t="shared" si="4"/>
        <v>64.680000000000007</v>
      </c>
      <c r="AB6" s="33">
        <f t="shared" si="4"/>
        <v>62.69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5092</v>
      </c>
      <c r="BF6" s="33">
        <f t="shared" ref="BF6:BN6" si="7">IF(BF7="",NA(),BF7)</f>
        <v>4848</v>
      </c>
      <c r="BG6" s="33">
        <f t="shared" si="7"/>
        <v>4604</v>
      </c>
      <c r="BH6" s="33">
        <f t="shared" si="7"/>
        <v>1196.1500000000001</v>
      </c>
      <c r="BI6" s="33">
        <f t="shared" si="7"/>
        <v>1111.54</v>
      </c>
      <c r="BJ6" s="33">
        <f t="shared" si="7"/>
        <v>844.96</v>
      </c>
      <c r="BK6" s="33">
        <f t="shared" si="7"/>
        <v>825.66</v>
      </c>
      <c r="BL6" s="33">
        <f t="shared" si="7"/>
        <v>799.41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24.51</v>
      </c>
      <c r="BQ6" s="33">
        <f t="shared" ref="BQ6:BY6" si="8">IF(BQ7="",NA(),BQ7)</f>
        <v>24.75</v>
      </c>
      <c r="BR6" s="33">
        <f t="shared" si="8"/>
        <v>23.15</v>
      </c>
      <c r="BS6" s="33">
        <f t="shared" si="8"/>
        <v>24.53</v>
      </c>
      <c r="BT6" s="33">
        <f t="shared" si="8"/>
        <v>24.53</v>
      </c>
      <c r="BU6" s="33">
        <f t="shared" si="8"/>
        <v>51.86</v>
      </c>
      <c r="BV6" s="33">
        <f t="shared" si="8"/>
        <v>53.57</v>
      </c>
      <c r="BW6" s="33">
        <f t="shared" si="8"/>
        <v>51.57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566.66999999999996</v>
      </c>
      <c r="CB6" s="33">
        <f t="shared" ref="CB6:CJ6" si="9">IF(CB7="",NA(),CB7)</f>
        <v>561.11</v>
      </c>
      <c r="CC6" s="33">
        <f t="shared" si="9"/>
        <v>600</v>
      </c>
      <c r="CD6" s="33">
        <f t="shared" si="9"/>
        <v>588.89</v>
      </c>
      <c r="CE6" s="33">
        <f t="shared" si="9"/>
        <v>588.89</v>
      </c>
      <c r="CF6" s="33">
        <f t="shared" si="9"/>
        <v>297.51</v>
      </c>
      <c r="CG6" s="33">
        <f t="shared" si="9"/>
        <v>275.01</v>
      </c>
      <c r="CH6" s="33">
        <f t="shared" si="9"/>
        <v>282.5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>
        <f>IF(CL7="",NA(),CL7)</f>
        <v>25</v>
      </c>
      <c r="CM6" s="33">
        <f t="shared" ref="CM6:CU6" si="10">IF(CM7="",NA(),CM7)</f>
        <v>25</v>
      </c>
      <c r="CN6" s="33">
        <f t="shared" si="10"/>
        <v>25</v>
      </c>
      <c r="CO6" s="33">
        <f t="shared" si="10"/>
        <v>25</v>
      </c>
      <c r="CP6" s="33">
        <f t="shared" si="10"/>
        <v>25</v>
      </c>
      <c r="CQ6" s="33">
        <f t="shared" si="10"/>
        <v>55.42</v>
      </c>
      <c r="CR6" s="33">
        <f t="shared" si="10"/>
        <v>45.33</v>
      </c>
      <c r="CS6" s="33">
        <f t="shared" si="10"/>
        <v>48.69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33.33</v>
      </c>
      <c r="CX6" s="33">
        <f t="shared" ref="CX6:DF6" si="11">IF(CX7="",NA(),CX7)</f>
        <v>33.33</v>
      </c>
      <c r="CY6" s="33">
        <f t="shared" si="11"/>
        <v>33.33</v>
      </c>
      <c r="CZ6" s="33">
        <f t="shared" si="11"/>
        <v>33.33</v>
      </c>
      <c r="DA6" s="33">
        <f t="shared" si="11"/>
        <v>33.33</v>
      </c>
      <c r="DB6" s="33">
        <f t="shared" si="11"/>
        <v>74.290000000000006</v>
      </c>
      <c r="DC6" s="33">
        <f t="shared" si="11"/>
        <v>87.3</v>
      </c>
      <c r="DD6" s="33">
        <f t="shared" si="11"/>
        <v>87.42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 x14ac:dyDescent="0.15">
      <c r="A7" s="26"/>
      <c r="B7" s="35">
        <v>2015</v>
      </c>
      <c r="C7" s="35">
        <v>412091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0.02</v>
      </c>
      <c r="P7" s="36">
        <v>100</v>
      </c>
      <c r="Q7" s="36">
        <v>2700</v>
      </c>
      <c r="R7" s="36">
        <v>27308</v>
      </c>
      <c r="S7" s="36">
        <v>126.41</v>
      </c>
      <c r="T7" s="36">
        <v>216.03</v>
      </c>
      <c r="U7" s="36">
        <v>6</v>
      </c>
      <c r="V7" s="36">
        <v>0.01</v>
      </c>
      <c r="W7" s="36">
        <v>600</v>
      </c>
      <c r="X7" s="36">
        <v>55.33</v>
      </c>
      <c r="Y7" s="36">
        <v>54.31</v>
      </c>
      <c r="Z7" s="36">
        <v>55.17</v>
      </c>
      <c r="AA7" s="36">
        <v>64.680000000000007</v>
      </c>
      <c r="AB7" s="36">
        <v>62.69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5092</v>
      </c>
      <c r="BF7" s="36">
        <v>4848</v>
      </c>
      <c r="BG7" s="36">
        <v>4604</v>
      </c>
      <c r="BH7" s="36">
        <v>1196.1500000000001</v>
      </c>
      <c r="BI7" s="36">
        <v>1111.54</v>
      </c>
      <c r="BJ7" s="36">
        <v>844.96</v>
      </c>
      <c r="BK7" s="36">
        <v>825.66</v>
      </c>
      <c r="BL7" s="36">
        <v>799.41</v>
      </c>
      <c r="BM7" s="36">
        <v>701.33</v>
      </c>
      <c r="BN7" s="36">
        <v>663.76</v>
      </c>
      <c r="BO7" s="36">
        <v>623.71</v>
      </c>
      <c r="BP7" s="36">
        <v>24.51</v>
      </c>
      <c r="BQ7" s="36">
        <v>24.75</v>
      </c>
      <c r="BR7" s="36">
        <v>23.15</v>
      </c>
      <c r="BS7" s="36">
        <v>24.53</v>
      </c>
      <c r="BT7" s="36">
        <v>24.53</v>
      </c>
      <c r="BU7" s="36">
        <v>51.86</v>
      </c>
      <c r="BV7" s="36">
        <v>53.57</v>
      </c>
      <c r="BW7" s="36">
        <v>51.57</v>
      </c>
      <c r="BX7" s="36">
        <v>53.48</v>
      </c>
      <c r="BY7" s="36">
        <v>53.76</v>
      </c>
      <c r="BZ7" s="36">
        <v>51.88</v>
      </c>
      <c r="CA7" s="36">
        <v>566.66999999999996</v>
      </c>
      <c r="CB7" s="36">
        <v>561.11</v>
      </c>
      <c r="CC7" s="36">
        <v>600</v>
      </c>
      <c r="CD7" s="36">
        <v>588.89</v>
      </c>
      <c r="CE7" s="36">
        <v>588.89</v>
      </c>
      <c r="CF7" s="36">
        <v>297.51</v>
      </c>
      <c r="CG7" s="36">
        <v>275.01</v>
      </c>
      <c r="CH7" s="36">
        <v>282.5</v>
      </c>
      <c r="CI7" s="36">
        <v>277.29000000000002</v>
      </c>
      <c r="CJ7" s="36">
        <v>275.25</v>
      </c>
      <c r="CK7" s="36">
        <v>295.51</v>
      </c>
      <c r="CL7" s="36">
        <v>25</v>
      </c>
      <c r="CM7" s="36">
        <v>25</v>
      </c>
      <c r="CN7" s="36">
        <v>25</v>
      </c>
      <c r="CO7" s="36">
        <v>25</v>
      </c>
      <c r="CP7" s="36">
        <v>25</v>
      </c>
      <c r="CQ7" s="36">
        <v>55.42</v>
      </c>
      <c r="CR7" s="36">
        <v>45.33</v>
      </c>
      <c r="CS7" s="36">
        <v>48.69</v>
      </c>
      <c r="CT7" s="36">
        <v>52.52</v>
      </c>
      <c r="CU7" s="36">
        <v>54.14</v>
      </c>
      <c r="CV7" s="36">
        <v>51.98</v>
      </c>
      <c r="CW7" s="36">
        <v>33.33</v>
      </c>
      <c r="CX7" s="36">
        <v>33.33</v>
      </c>
      <c r="CY7" s="36">
        <v>33.33</v>
      </c>
      <c r="CZ7" s="36">
        <v>33.33</v>
      </c>
      <c r="DA7" s="36">
        <v>33.33</v>
      </c>
      <c r="DB7" s="36">
        <v>74.290000000000006</v>
      </c>
      <c r="DC7" s="36">
        <v>87.3</v>
      </c>
      <c r="DD7" s="36">
        <v>87.42</v>
      </c>
      <c r="DE7" s="36">
        <v>84.94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2017-02-21T00:29:50Z</cp:lastPrinted>
  <dcterms:created xsi:type="dcterms:W3CDTF">2017-02-08T03:26:42Z</dcterms:created>
  <dcterms:modified xsi:type="dcterms:W3CDTF">2017-02-21T00:31:03Z</dcterms:modified>
  <cp:category/>
</cp:coreProperties>
</file>