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0.3\共有フォルダ\環境水道課\◆経営比較分析表◆\"/>
    </mc:Choice>
  </mc:AlternateContent>
  <workbookProtection workbookPassword="B501" lockStructure="1"/>
  <bookViews>
    <workbookView xWindow="0" yWindow="0" windowWidth="20490" windowHeight="793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W10" i="4" s="1"/>
  <c r="O6" i="5"/>
  <c r="P10" i="4" s="1"/>
  <c r="N6" i="5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BB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<sst xmlns="http://schemas.openxmlformats.org/spreadsheetml/2006/main" count="232" uniqueCount="111">
  <si>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</si>
  <si>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</si>
  <si>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</si>
  <si>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</si>
  <si>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</si>
  <si>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</si>
  <si>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</si>
  <si>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</si>
  <si>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</si>
  <si>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</si>
  <si>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</si>
  <si>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</si>
  <si>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</si>
  <si>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</si>
  <si>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</si>
  <si>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</si>
  <si>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</si>
  <si>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</si>
  <si>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</si>
  <si>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</si>
  <si>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</si>
  <si>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</si>
  <si>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</si>
  <si>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</si>
  <si>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</si>
  <si>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</si>
  <si>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</si>
  <si>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</si>
  <si>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</si>
  <si>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</si>
  <si>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</si>
  <si>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</si>
  <si>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</si>
  <si>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</si>
  <si>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</si>
  <si>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</si>
  <si>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</si>
  <si>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</si>
  <si>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</si>
  <si>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</si>
  <si>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</si>
  <si>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</si>
  <si>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</si>
  <si>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</si>
  <si>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</si>
  <si>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</si>
  <si>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</si>
  <si>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</si>
  <si>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</si>
  <si>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</si>
  <si>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</si>
  <si>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</si>
  <si>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</si>
  <si>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</si>
  <si>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</si>
  <si>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</si>
  <si>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</si>
  <si>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</si>
  <si>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</si>
  <si>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</si>
  <si>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</si>
  <si>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</si>
  <si>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</si>
  <si>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</si>
  <si>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</si>
  <si>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</si>
  <si>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</si>
  <si>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</si>
  <si>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</si>
  <si>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</si>
  <si>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</si>
  <si>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</si>
  <si>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</si>
  <si>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</si>
  <si>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</si>
  <si>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</si>
  <si>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</si>
  <si>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</si>
  <si>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</si>
  <si>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</si>
  <si>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</si>
  <si>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</si>
  <si>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</si>
  <si>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</si>
  <si>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</si>
  <si>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</si>
  <si>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</si>
  <si>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</si>
  <si>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</si>
  <si>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</si>
  <si>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</si>
  <si>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</si>
  <si>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</si>
  <si>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</si>
  <si>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</si>
  <si>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</si>
  <si>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嬉野市</t>
  </si>
  <si>
    <t>法非適用</t>
  </si>
  <si>
    <t>下水道事業</t>
  </si>
  <si>
    <t>個別排水処理</t>
  </si>
  <si>
    <t>L2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</si>
  <si>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</si>
  <si>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</si>
  <si>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</si>
  <si>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</si>
  <si>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</si>
  <si>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</si>
  <si>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</si>
  <si>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現在、農業集落排水（個別排水処理を含む）と公共下水道の料金体系が異なるため、料金体系を統一する予定である。今後の適正な使用料の収入の確保、汚水処理費の削減等により、経営の改善を図りたい。</t>
    <rPh sb="11" eb="13">
      <t>コベツ</t>
    </rPh>
    <rPh sb="13" eb="15">
      <t>ハイスイ</t>
    </rPh>
    <rPh sb="15" eb="17">
      <t>ショリ</t>
    </rPh>
    <rPh sb="18" eb="19">
      <t>フク</t>
    </rPh>
    <rPh sb="89" eb="90">
      <t>ハカ</t>
    </rPh>
    <phoneticPr fontId="4"/>
  </si>
  <si>
    <t>　平成9年度から整備を行っており、管渠等の老朽化はまだ発生していない。</t>
    <rPh sb="5" eb="6">
      <t>ド</t>
    </rPh>
    <rPh sb="11" eb="12">
      <t>オコナ</t>
    </rPh>
    <phoneticPr fontId="4"/>
  </si>
  <si>
    <t>①収益的収支比率は、近年向上し、平成26年度は64.68％となっており、経常収支は赤字である。経常収益については、使用料以外の収入に依存しているため、料金の見直しも含め経営改善を図っていく。
④企業債残高対事業規模比率は、類似団体より高く推移している。平成26年度は大幅に改善されているが、料金の見直しにより更なる改善を目指す。
⑤経費回収率は、類似団体の平均値より著しく低くなっているため、業務の効率化、料金の見直し等による適正な使用料収入の確保が必要とされる。
⑥汚水処理原価は、類似団体より高く推移しており、施設の効率化を高めることが必要とされる。
⑦施設利用率は平均値より低く推移している。施設の効率を高めていくための検討が必要である。
⑧水洗化率は平均値を下回っている。今後も普及拡大に向けた広報等を行う。</t>
    <rPh sb="10" eb="12">
      <t>キンネン</t>
    </rPh>
    <rPh sb="16" eb="18">
      <t>ヘイセイ</t>
    </rPh>
    <rPh sb="127" eb="129">
      <t>ヘイセイ</t>
    </rPh>
    <rPh sb="131" eb="133">
      <t>ネンド</t>
    </rPh>
    <rPh sb="134" eb="136">
      <t>オオハバ</t>
    </rPh>
    <rPh sb="137" eb="139">
      <t>カイゼン</t>
    </rPh>
    <rPh sb="155" eb="156">
      <t>サラ</t>
    </rPh>
    <rPh sb="158" eb="160">
      <t>カイゼン</t>
    </rPh>
    <rPh sb="161" eb="163">
      <t>メザ</t>
    </rPh>
    <rPh sb="183" eb="184">
      <t>アタイ</t>
    </rPh>
    <rPh sb="186" eb="187">
      <t>イチジル</t>
    </rPh>
    <rPh sb="204" eb="205">
      <t>カ</t>
    </rPh>
    <rPh sb="206" eb="208">
      <t>リョウキン</t>
    </rPh>
    <rPh sb="209" eb="211">
      <t>ミナオ</t>
    </rPh>
    <rPh sb="212" eb="213">
      <t>トウ</t>
    </rPh>
    <rPh sb="292" eb="293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</si>
</sst>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49184"/>
        <c:axId val="24206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9184"/>
        <c:axId val="242069880"/>
      </c:lineChart>
      <c:dateAx>
        <c:axId val="24194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069880"/>
        <c:crosses val="autoZero"/>
        <c:auto val="1"/>
        <c:lblOffset val="100"/>
        <c:baseTimeUnit val="years"/>
      </c:dateAx>
      <c:valAx>
        <c:axId val="24206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4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17592"/>
        <c:axId val="24281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55.42</c:v>
                </c:pt>
                <c:pt idx="2">
                  <c:v>45.33</c:v>
                </c:pt>
                <c:pt idx="3">
                  <c:v>48.69</c:v>
                </c:pt>
                <c:pt idx="4">
                  <c:v>52.52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17592"/>
        <c:axId val="242817984"/>
      </c:lineChart>
      <c:dateAx>
        <c:axId val="242817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817984"/>
        <c:crosses val="autoZero"/>
        <c:auto val="1"/>
        <c:lblOffset val="100"/>
        <c:baseTimeUnit val="years"/>
      </c:dateAx>
      <c:valAx>
        <c:axId val="24281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817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790648"/>
        <c:axId val="2427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76.58</c:v>
                </c:pt>
                <c:pt idx="1">
                  <c:v>74.290000000000006</c:v>
                </c:pt>
                <c:pt idx="2">
                  <c:v>87.3</c:v>
                </c:pt>
                <c:pt idx="3">
                  <c:v>87.42</c:v>
                </c:pt>
                <c:pt idx="4">
                  <c:v>84.94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790648"/>
        <c:axId val="242791040"/>
      </c:lineChart>
      <c:dateAx>
        <c:axId val="242790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791040"/>
        <c:crosses val="autoZero"/>
        <c:auto val="1"/>
        <c:lblOffset val="100"/>
        <c:baseTimeUnit val="years"/>
      </c:dateAx>
      <c:valAx>
        <c:axId val="2427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790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56.35</c:v>
                </c:pt>
                <c:pt idx="1">
                  <c:v>55.33</c:v>
                </c:pt>
                <c:pt idx="2">
                  <c:v>54.31</c:v>
                </c:pt>
                <c:pt idx="3">
                  <c:v>55.17</c:v>
                </c:pt>
                <c:pt idx="4">
                  <c:v>64.680000000000007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95768"/>
        <c:axId val="24189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95768"/>
        <c:axId val="241896840"/>
      </c:lineChart>
      <c:dateAx>
        <c:axId val="241895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96840"/>
        <c:crosses val="autoZero"/>
        <c:auto val="1"/>
        <c:lblOffset val="100"/>
        <c:baseTimeUnit val="years"/>
      </c:dateAx>
      <c:valAx>
        <c:axId val="24189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95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61280"/>
        <c:axId val="140817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61280"/>
        <c:axId val="140817096"/>
      </c:lineChart>
      <c:dateAx>
        <c:axId val="24206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817096"/>
        <c:crosses val="autoZero"/>
        <c:auto val="1"/>
        <c:lblOffset val="100"/>
        <c:baseTimeUnit val="years"/>
      </c:dateAx>
      <c:valAx>
        <c:axId val="140817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06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18272"/>
        <c:axId val="140818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8272"/>
        <c:axId val="140818664"/>
      </c:lineChart>
      <c:dateAx>
        <c:axId val="14081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818664"/>
        <c:crosses val="autoZero"/>
        <c:auto val="1"/>
        <c:lblOffset val="100"/>
        <c:baseTimeUnit val="years"/>
      </c:dateAx>
      <c:valAx>
        <c:axId val="140818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81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92040"/>
        <c:axId val="24249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92040"/>
        <c:axId val="242492432"/>
      </c:lineChart>
      <c:dateAx>
        <c:axId val="242492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92432"/>
        <c:crosses val="autoZero"/>
        <c:auto val="1"/>
        <c:lblOffset val="100"/>
        <c:baseTimeUnit val="years"/>
      </c:dateAx>
      <c:valAx>
        <c:axId val="24249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492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93608"/>
        <c:axId val="24249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93608"/>
        <c:axId val="242494000"/>
      </c:lineChart>
      <c:dateAx>
        <c:axId val="242493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94000"/>
        <c:crosses val="autoZero"/>
        <c:auto val="1"/>
        <c:lblOffset val="100"/>
        <c:baseTimeUnit val="years"/>
      </c:dateAx>
      <c:valAx>
        <c:axId val="24249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493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5156</c:v>
                </c:pt>
                <c:pt idx="1">
                  <c:v>5092</c:v>
                </c:pt>
                <c:pt idx="2">
                  <c:v>4848</c:v>
                </c:pt>
                <c:pt idx="3">
                  <c:v>4604</c:v>
                </c:pt>
                <c:pt idx="4">
                  <c:v>1196.1500000000001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91648"/>
        <c:axId val="242491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946.72</c:v>
                </c:pt>
                <c:pt idx="1">
                  <c:v>844.96</c:v>
                </c:pt>
                <c:pt idx="2">
                  <c:v>825.66</c:v>
                </c:pt>
                <c:pt idx="3">
                  <c:v>799.41</c:v>
                </c:pt>
                <c:pt idx="4">
                  <c:v>701.33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91648"/>
        <c:axId val="242491256"/>
      </c:lineChart>
      <c:dateAx>
        <c:axId val="24249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91256"/>
        <c:crosses val="autoZero"/>
        <c:auto val="1"/>
        <c:lblOffset val="100"/>
        <c:baseTimeUnit val="years"/>
      </c:dateAx>
      <c:valAx>
        <c:axId val="242491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49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24.51</c:v>
                </c:pt>
                <c:pt idx="1">
                  <c:v>24.51</c:v>
                </c:pt>
                <c:pt idx="2">
                  <c:v>24.75</c:v>
                </c:pt>
                <c:pt idx="3">
                  <c:v>23.15</c:v>
                </c:pt>
                <c:pt idx="4">
                  <c:v>24.53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819840"/>
        <c:axId val="24281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54.34</c:v>
                </c:pt>
                <c:pt idx="1">
                  <c:v>51.86</c:v>
                </c:pt>
                <c:pt idx="2">
                  <c:v>53.57</c:v>
                </c:pt>
                <c:pt idx="3">
                  <c:v>51.57</c:v>
                </c:pt>
                <c:pt idx="4">
                  <c:v>53.48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819840"/>
        <c:axId val="242814848"/>
      </c:lineChart>
      <c:dateAx>
        <c:axId val="14081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814848"/>
        <c:crosses val="autoZero"/>
        <c:auto val="1"/>
        <c:lblOffset val="100"/>
        <c:baseTimeUnit val="years"/>
      </c:dateAx>
      <c:valAx>
        <c:axId val="24281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81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566.66999999999996</c:v>
                </c:pt>
                <c:pt idx="1">
                  <c:v>566.66999999999996</c:v>
                </c:pt>
                <c:pt idx="2">
                  <c:v>561.11</c:v>
                </c:pt>
                <c:pt idx="3">
                  <c:v>600</c:v>
                </c:pt>
                <c:pt idx="4">
                  <c:v>588.89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816024"/>
        <c:axId val="24281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273.08999999999997</c:v>
                </c:pt>
                <c:pt idx="1">
                  <c:v>297.51</c:v>
                </c:pt>
                <c:pt idx="2">
                  <c:v>275.01</c:v>
                </c:pt>
                <c:pt idx="3">
                  <c:v>282.5</c:v>
                </c:pt>
                <c:pt idx="4">
                  <c:v>277.29000000000002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16024"/>
        <c:axId val="242816416"/>
      </c:lineChart>
      <c:dateAx>
        <c:axId val="242816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816416"/>
        <c:crosses val="autoZero"/>
        <c:auto val="1"/>
        <c:lblOffset val="100"/>
        <c:baseTimeUnit val="years"/>
      </c:dateAx>
      <c:valAx>
        <c:axId val="24281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816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【721.24】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3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佐賀県　嬉野市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27703</v>
      </c>
      <c r="AM8" s="47"/>
      <c r="AN8" s="47"/>
      <c r="AO8" s="47"/>
      <c r="AP8" s="47"/>
      <c r="AQ8" s="47"/>
      <c r="AR8" s="47"/>
      <c r="AS8" s="47"/>
      <c r="AT8" s="43">
        <f>データ!S6</f>
        <v>126.41</v>
      </c>
      <c r="AU8" s="43"/>
      <c r="AV8" s="43"/>
      <c r="AW8" s="43"/>
      <c r="AX8" s="43"/>
      <c r="AY8" s="43"/>
      <c r="AZ8" s="43"/>
      <c r="BA8" s="43"/>
      <c r="BB8" s="43">
        <f>データ!T6</f>
        <v>219.15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0.02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2700</v>
      </c>
      <c r="AE10" s="47"/>
      <c r="AF10" s="47"/>
      <c r="AG10" s="47"/>
      <c r="AH10" s="47"/>
      <c r="AI10" s="47"/>
      <c r="AJ10" s="47"/>
      <c r="AK10" s="2"/>
      <c r="AL10" s="47">
        <f>データ!U6</f>
        <v>6</v>
      </c>
      <c r="AM10" s="47"/>
      <c r="AN10" s="47"/>
      <c r="AO10" s="47"/>
      <c r="AP10" s="47"/>
      <c r="AQ10" s="47"/>
      <c r="AR10" s="47"/>
      <c r="AS10" s="47"/>
      <c r="AT10" s="43">
        <f>データ!V6</f>
        <v>0.01</v>
      </c>
      <c r="AU10" s="43"/>
      <c r="AV10" s="43"/>
      <c r="AW10" s="43"/>
      <c r="AX10" s="43"/>
      <c r="AY10" s="43"/>
      <c r="AZ10" s="43"/>
      <c r="BA10" s="43"/>
      <c r="BB10" s="43">
        <f>データ!W6</f>
        <v>600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109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9" t="s">
        <v>108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6" t="s">
        <v>51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92" t="s">
        <v>52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53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>
      <c r="A4" s="26" t="s">
        <v>54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85" t="s">
        <v>55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56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57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58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59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60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61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62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63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64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65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412091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佐賀県　嬉野市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0.02</v>
      </c>
      <c r="P6" s="32">
        <f t="shared" si="3"/>
        <v>100</v>
      </c>
      <c r="Q6" s="32">
        <f t="shared" si="3"/>
        <v>2700</v>
      </c>
      <c r="R6" s="32">
        <f t="shared" si="3"/>
        <v>27703</v>
      </c>
      <c r="S6" s="32">
        <f t="shared" si="3"/>
        <v>126.41</v>
      </c>
      <c r="T6" s="32">
        <f t="shared" si="3"/>
        <v>219.15</v>
      </c>
      <c r="U6" s="32">
        <f t="shared" si="3"/>
        <v>6</v>
      </c>
      <c r="V6" s="32">
        <f t="shared" si="3"/>
        <v>0.01</v>
      </c>
      <c r="W6" s="32">
        <f t="shared" si="3"/>
        <v>600</v>
      </c>
      <c r="X6" s="33">
        <f>IF(X7="",NA(),X7)</f>
        <v>56.35</v>
      </c>
      <c r="Y6" s="33">
        <f t="shared" ref="Y6:AG6" si="4">IF(Y7="",NA(),Y7)</f>
        <v>55.33</v>
      </c>
      <c r="Z6" s="33">
        <f t="shared" si="4"/>
        <v>54.31</v>
      </c>
      <c r="AA6" s="33">
        <f t="shared" si="4"/>
        <v>55.17</v>
      </c>
      <c r="AB6" s="33">
        <f t="shared" si="4"/>
        <v>64.680000000000007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5156</v>
      </c>
      <c r="BF6" s="33">
        <f t="shared" ref="BF6:BN6" si="7">IF(BF7="",NA(),BF7)</f>
        <v>5092</v>
      </c>
      <c r="BG6" s="33">
        <f t="shared" si="7"/>
        <v>4848</v>
      </c>
      <c r="BH6" s="33">
        <f t="shared" si="7"/>
        <v>4604</v>
      </c>
      <c r="BI6" s="33">
        <f t="shared" si="7"/>
        <v>1196.1500000000001</v>
      </c>
      <c r="BJ6" s="33">
        <f t="shared" si="7"/>
        <v>946.72</v>
      </c>
      <c r="BK6" s="33">
        <f t="shared" si="7"/>
        <v>844.96</v>
      </c>
      <c r="BL6" s="33">
        <f t="shared" si="7"/>
        <v>825.66</v>
      </c>
      <c r="BM6" s="33">
        <f t="shared" si="7"/>
        <v>799.41</v>
      </c>
      <c r="BN6" s="33">
        <f t="shared" si="7"/>
        <v>701.33</v>
      </c>
      <c r="BO6" s="32" t="str">
        <f>IF(BO7="","",IF(BO7="-","【-】","【"&amp;SUBSTITUTE(TEXT(BO7,"#,##0.00"),"-","△")&amp;"】"))</f>
        <v>【721.24】</v>
      </c>
      <c r="BP6" s="33">
        <f>IF(BP7="",NA(),BP7)</f>
        <v>24.51</v>
      </c>
      <c r="BQ6" s="33">
        <f t="shared" ref="BQ6:BY6" si="8">IF(BQ7="",NA(),BQ7)</f>
        <v>24.51</v>
      </c>
      <c r="BR6" s="33">
        <f t="shared" si="8"/>
        <v>24.75</v>
      </c>
      <c r="BS6" s="33">
        <f t="shared" si="8"/>
        <v>23.15</v>
      </c>
      <c r="BT6" s="33">
        <f t="shared" si="8"/>
        <v>24.53</v>
      </c>
      <c r="BU6" s="33">
        <f t="shared" si="8"/>
        <v>54.34</v>
      </c>
      <c r="BV6" s="33">
        <f t="shared" si="8"/>
        <v>51.86</v>
      </c>
      <c r="BW6" s="33">
        <f t="shared" si="8"/>
        <v>53.57</v>
      </c>
      <c r="BX6" s="33">
        <f t="shared" si="8"/>
        <v>51.57</v>
      </c>
      <c r="BY6" s="33">
        <f t="shared" si="8"/>
        <v>53.48</v>
      </c>
      <c r="BZ6" s="32" t="str">
        <f>IF(BZ7="","",IF(BZ7="-","【-】","【"&amp;SUBSTITUTE(TEXT(BZ7,"#,##0.00"),"-","△")&amp;"】"))</f>
        <v>【52.31】</v>
      </c>
      <c r="CA6" s="33">
        <f>IF(CA7="",NA(),CA7)</f>
        <v>566.66999999999996</v>
      </c>
      <c r="CB6" s="33">
        <f t="shared" ref="CB6:CJ6" si="9">IF(CB7="",NA(),CB7)</f>
        <v>566.66999999999996</v>
      </c>
      <c r="CC6" s="33">
        <f t="shared" si="9"/>
        <v>561.11</v>
      </c>
      <c r="CD6" s="33">
        <f t="shared" si="9"/>
        <v>600</v>
      </c>
      <c r="CE6" s="33">
        <f t="shared" si="9"/>
        <v>588.89</v>
      </c>
      <c r="CF6" s="33">
        <f t="shared" si="9"/>
        <v>273.08999999999997</v>
      </c>
      <c r="CG6" s="33">
        <f t="shared" si="9"/>
        <v>297.51</v>
      </c>
      <c r="CH6" s="33">
        <f t="shared" si="9"/>
        <v>275.01</v>
      </c>
      <c r="CI6" s="33">
        <f t="shared" si="9"/>
        <v>282.5</v>
      </c>
      <c r="CJ6" s="33">
        <f t="shared" si="9"/>
        <v>277.29000000000002</v>
      </c>
      <c r="CK6" s="32" t="str">
        <f>IF(CK7="","",IF(CK7="-","【-】","【"&amp;SUBSTITUTE(TEXT(CK7,"#,##0.00"),"-","△")&amp;"】"))</f>
        <v>【293.69】</v>
      </c>
      <c r="CL6" s="33">
        <f>IF(CL7="",NA(),CL7)</f>
        <v>25</v>
      </c>
      <c r="CM6" s="33">
        <f t="shared" ref="CM6:CU6" si="10">IF(CM7="",NA(),CM7)</f>
        <v>25</v>
      </c>
      <c r="CN6" s="33">
        <f t="shared" si="10"/>
        <v>25</v>
      </c>
      <c r="CO6" s="33">
        <f t="shared" si="10"/>
        <v>25</v>
      </c>
      <c r="CP6" s="33">
        <f t="shared" si="10"/>
        <v>25</v>
      </c>
      <c r="CQ6" s="33">
        <f t="shared" si="10"/>
        <v>50</v>
      </c>
      <c r="CR6" s="33">
        <f t="shared" si="10"/>
        <v>55.42</v>
      </c>
      <c r="CS6" s="33">
        <f t="shared" si="10"/>
        <v>45.33</v>
      </c>
      <c r="CT6" s="33">
        <f t="shared" si="10"/>
        <v>48.69</v>
      </c>
      <c r="CU6" s="33">
        <f t="shared" si="10"/>
        <v>52.52</v>
      </c>
      <c r="CV6" s="32" t="str">
        <f>IF(CV7="","",IF(CV7="-","【-】","【"&amp;SUBSTITUTE(TEXT(CV7,"#,##0.00"),"-","△")&amp;"】"))</f>
        <v>【52.19】</v>
      </c>
      <c r="CW6" s="33">
        <f>IF(CW7="",NA(),CW7)</f>
        <v>33.33</v>
      </c>
      <c r="CX6" s="33">
        <f t="shared" ref="CX6:DF6" si="11">IF(CX7="",NA(),CX7)</f>
        <v>33.33</v>
      </c>
      <c r="CY6" s="33">
        <f t="shared" si="11"/>
        <v>33.33</v>
      </c>
      <c r="CZ6" s="33">
        <f t="shared" si="11"/>
        <v>33.33</v>
      </c>
      <c r="DA6" s="33">
        <f t="shared" si="11"/>
        <v>33.33</v>
      </c>
      <c r="DB6" s="33">
        <f t="shared" si="11"/>
        <v>76.58</v>
      </c>
      <c r="DC6" s="33">
        <f t="shared" si="11"/>
        <v>74.290000000000006</v>
      </c>
      <c r="DD6" s="33">
        <f t="shared" si="11"/>
        <v>87.3</v>
      </c>
      <c r="DE6" s="33">
        <f t="shared" si="11"/>
        <v>87.42</v>
      </c>
      <c r="DF6" s="33">
        <f t="shared" si="11"/>
        <v>84.94</v>
      </c>
      <c r="DG6" s="32" t="str">
        <f>IF(DG7="","",IF(DG7="-","【-】","【"&amp;SUBSTITUTE(TEXT(DG7,"#,##0.00"),"-","△")&amp;"】"))</f>
        <v>【80.29】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412091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0.02</v>
      </c>
      <c r="P7" s="36">
        <v>100</v>
      </c>
      <c r="Q7" s="36">
        <v>2700</v>
      </c>
      <c r="R7" s="36">
        <v>27703</v>
      </c>
      <c r="S7" s="36">
        <v>126.41</v>
      </c>
      <c r="T7" s="36">
        <v>219.15</v>
      </c>
      <c r="U7" s="36">
        <v>6</v>
      </c>
      <c r="V7" s="36">
        <v>0.01</v>
      </c>
      <c r="W7" s="36">
        <v>600</v>
      </c>
      <c r="X7" s="36">
        <v>56.35</v>
      </c>
      <c r="Y7" s="36">
        <v>55.33</v>
      </c>
      <c r="Z7" s="36">
        <v>54.31</v>
      </c>
      <c r="AA7" s="36">
        <v>55.17</v>
      </c>
      <c r="AB7" s="36">
        <v>64.680000000000007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5156</v>
      </c>
      <c r="BF7" s="36">
        <v>5092</v>
      </c>
      <c r="BG7" s="36">
        <v>4848</v>
      </c>
      <c r="BH7" s="36">
        <v>4604</v>
      </c>
      <c r="BI7" s="36">
        <v>1196.1500000000001</v>
      </c>
      <c r="BJ7" s="36">
        <v>946.72</v>
      </c>
      <c r="BK7" s="36">
        <v>844.96</v>
      </c>
      <c r="BL7" s="36">
        <v>825.66</v>
      </c>
      <c r="BM7" s="36">
        <v>799.41</v>
      </c>
      <c r="BN7" s="36">
        <v>701.33</v>
      </c>
      <c r="BO7" s="36">
        <v>721.24</v>
      </c>
      <c r="BP7" s="36">
        <v>24.51</v>
      </c>
      <c r="BQ7" s="36">
        <v>24.51</v>
      </c>
      <c r="BR7" s="36">
        <v>24.75</v>
      </c>
      <c r="BS7" s="36">
        <v>23.15</v>
      </c>
      <c r="BT7" s="36">
        <v>24.53</v>
      </c>
      <c r="BU7" s="36">
        <v>54.34</v>
      </c>
      <c r="BV7" s="36">
        <v>51.86</v>
      </c>
      <c r="BW7" s="36">
        <v>53.57</v>
      </c>
      <c r="BX7" s="36">
        <v>51.57</v>
      </c>
      <c r="BY7" s="36">
        <v>53.48</v>
      </c>
      <c r="BZ7" s="36">
        <v>52.31</v>
      </c>
      <c r="CA7" s="36">
        <v>566.66999999999996</v>
      </c>
      <c r="CB7" s="36">
        <v>566.66999999999996</v>
      </c>
      <c r="CC7" s="36">
        <v>561.11</v>
      </c>
      <c r="CD7" s="36">
        <v>600</v>
      </c>
      <c r="CE7" s="36">
        <v>588.89</v>
      </c>
      <c r="CF7" s="36">
        <v>273.08999999999997</v>
      </c>
      <c r="CG7" s="36">
        <v>297.51</v>
      </c>
      <c r="CH7" s="36">
        <v>275.01</v>
      </c>
      <c r="CI7" s="36">
        <v>282.5</v>
      </c>
      <c r="CJ7" s="36">
        <v>277.29000000000002</v>
      </c>
      <c r="CK7" s="36">
        <v>293.69</v>
      </c>
      <c r="CL7" s="36">
        <v>25</v>
      </c>
      <c r="CM7" s="36">
        <v>25</v>
      </c>
      <c r="CN7" s="36">
        <v>25</v>
      </c>
      <c r="CO7" s="36">
        <v>25</v>
      </c>
      <c r="CP7" s="36">
        <v>25</v>
      </c>
      <c r="CQ7" s="36">
        <v>50</v>
      </c>
      <c r="CR7" s="36">
        <v>55.42</v>
      </c>
      <c r="CS7" s="36">
        <v>45.33</v>
      </c>
      <c r="CT7" s="36">
        <v>48.69</v>
      </c>
      <c r="CU7" s="36">
        <v>52.52</v>
      </c>
      <c r="CV7" s="36">
        <v>52.19</v>
      </c>
      <c r="CW7" s="36">
        <v>33.33</v>
      </c>
      <c r="CX7" s="36">
        <v>33.33</v>
      </c>
      <c r="CY7" s="36">
        <v>33.33</v>
      </c>
      <c r="CZ7" s="36">
        <v>33.33</v>
      </c>
      <c r="DA7" s="36">
        <v>33.33</v>
      </c>
      <c r="DB7" s="36">
        <v>76.58</v>
      </c>
      <c r="DC7" s="36">
        <v>74.290000000000006</v>
      </c>
      <c r="DD7" s="36">
        <v>87.3</v>
      </c>
      <c r="DE7" s="36">
        <v>87.42</v>
      </c>
      <c r="DF7" s="36">
        <v>84.94</v>
      </c>
      <c r="DG7" s="36">
        <v>80.290000000000006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2016-02-17T00:21:56Z</cp:lastPrinted>
  <dcterms:created xsi:type="dcterms:W3CDTF">2016-02-03T09:29:01Z</dcterms:created>
  <dcterms:modified xsi:type="dcterms:W3CDTF">2016-02-17T00:22:00Z</dcterms:modified>
  <cp:category/>
</cp:coreProperties>
</file>