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3\共有フォルダ\環境水道課\環境下水道課\経営比較分析表◆H27年度から\2020◆令和元年度決算「経営比較分析表」の分析等について\"/>
    </mc:Choice>
  </mc:AlternateContent>
  <workbookProtection workbookAlgorithmName="SHA-512" workbookHashValue="fvbZ+qn5E3ncNTEqu+Lq9Vh6bXovf+zyTH0r5F2KqETxcFBbeWg6UG1dcUWlbiiBMIMGbYI/Fdvvu+bP1E+3Vg==" workbookSaltValue="9U256xkvCz9S0jngUR+Mdw=="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<sst xmlns="http://schemas.openxmlformats.org/spreadsheetml/2006/main" count="236" uniqueCount="120">
  <si>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</si>
  <si>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</si>
  <si>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</si>
  <si>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</si>
  <si>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</si>
  <si>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</si>
  <si>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</si>
  <si>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</si>
  <si>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</si>
  <si>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</si>
  <si>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</si>
  <si>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</si>
  <si>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</si>
  <si>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</si>
  <si>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</si>
  <si>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</si>
  <si>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</si>
  <si>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</si>
  <si>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</si>
  <si>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</si>
  <si>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</si>
  <si>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</si>
  <si>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</si>
  <si>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</si>
  <si>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</si>
  <si>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</si>
  <si>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</si>
  <si>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</si>
  <si>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</si>
  <si>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</si>
  <si>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</si>
  <si>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</si>
  <si>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</si>
  <si>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</si>
  <si>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</si>
  <si>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</si>
  <si>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</si>
  <si>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</si>
  <si>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</si>
  <si>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</si>
  <si>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</si>
  <si>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</si>
  <si>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</si>
  <si>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</si>
  <si>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</si>
  <si>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</si>
  <si>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</si>
  <si>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</si>
  <si>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</si>
  <si>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</si>
  <si>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</si>
  <si>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</si>
  <si>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</si>
  <si>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</si>
  <si>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</si>
  <si>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</si>
  <si>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</si>
  <si>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</si>
  <si>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</si>
  <si>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</si>
  <si>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</si>
  <si>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</si>
  <si>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</si>
  <si>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</si>
  <si>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</si>
  <si>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</si>
  <si>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</si>
  <si>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</si>
  <si>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</si>
  <si>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</si>
  <si>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</si>
  <si>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</si>
  <si>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</si>
  <si>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</si>
  <si>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</si>
  <si>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</si>
  <si>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</si>
  <si>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</si>
  <si>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</si>
  <si>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</si>
  <si>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</si>
  <si>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</si>
  <si>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</si>
  <si>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</si>
  <si>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</si>
  <si>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</si>
  <si>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</si>
  <si>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</si>
  <si>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</si>
  <si>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</si>
  <si>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</si>
  <si>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</si>
  <si>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</si>
  <si>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</si>
  <si>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</si>
  <si>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</si>
  <si>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</si>
  <si>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</si>
  <si>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</si>
  <si>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</si>
  <si>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</si>
  <si>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</si>
  <si>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</si>
  <si>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</si>
  <si>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</si>
  <si>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</si>
  <si>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</si>
  <si>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</si>
  <si>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</si>
  <si>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</si>
  <si>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</si>
  <si>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</si>
  <si>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</si>
  <si>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</si>
  <si>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</si>
  <si>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</si>
  <si>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</si>
  <si>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平成12年より整備を開始しており、管渠等の老朽化はまだ深刻ではないものの、処理施設の修繕が今後見込まれるので、効率的な管理運営に配慮が必要である。</t>
    <rPh sb="27" eb="29">
      <t>シンコク</t>
    </rPh>
    <rPh sb="37" eb="39">
      <t>ショリ</t>
    </rPh>
    <rPh sb="39" eb="41">
      <t>シセツ</t>
    </rPh>
    <rPh sb="42" eb="44">
      <t>シュウゼン</t>
    </rPh>
    <rPh sb="45" eb="47">
      <t>コンゴ</t>
    </rPh>
    <rPh sb="47" eb="49">
      <t>ミコ</t>
    </rPh>
    <rPh sb="55" eb="58">
      <t>コウリツテキ</t>
    </rPh>
    <rPh sb="59" eb="61">
      <t>カンリ</t>
    </rPh>
    <rPh sb="61" eb="63">
      <t>ウンエイ</t>
    </rPh>
    <rPh sb="64" eb="66">
      <t>ハイリョ</t>
    </rPh>
    <rPh sb="67" eb="69">
      <t>ヒツヨウ</t>
    </rPh>
    <phoneticPr fontId="4"/>
  </si>
  <si>
    <t>全体を見てみると、問題点は使用料に関することが多くなっている。使用料を見直すことによって経費回収率を改善させ、また、新規加入者を増やすことで、施設利用率や水洗化率等の改善を行っていきたい。</t>
    <phoneticPr fontId="4"/>
  </si>
  <si>
    <r>
      <t>①収益的収支比率は100%未満であり赤字となっている。R元年は</t>
    </r>
    <r>
      <rPr>
        <sz val="9"/>
        <color rgb="FFFF0000"/>
        <rFont val="ＭＳ ゴシック"/>
        <family val="3"/>
        <charset val="128"/>
      </rPr>
      <t>99.49％</t>
    </r>
    <r>
      <rPr>
        <sz val="9"/>
        <rFont val="ＭＳ ゴシック"/>
        <family val="3"/>
        <charset val="128"/>
      </rPr>
      <t>なっており、経常収支は赤字である。経常収益については、使用料以外の収入（一般会計繰入金）に依存しているため、料金の見直しも含め経営改善を図っていく。
⑤経費回収率は</t>
    </r>
    <r>
      <rPr>
        <sz val="9"/>
        <color rgb="FFFF0000"/>
        <rFont val="ＭＳ ゴシック"/>
        <family val="3"/>
        <charset val="128"/>
      </rPr>
      <t>86.37％</t>
    </r>
    <r>
      <rPr>
        <sz val="9"/>
        <rFont val="ＭＳ ゴシック"/>
        <family val="3"/>
        <charset val="128"/>
      </rPr>
      <t>であるが、使用料以外（一般会計繰入金）から賄っているのが現状である。使用料が適切であるか見直す必要がある。
⑥汚水処理原価は、接続率の増加や</t>
    </r>
    <r>
      <rPr>
        <sz val="9"/>
        <color rgb="FFFF0000"/>
        <rFont val="ＭＳ ゴシック"/>
        <family val="3"/>
        <charset val="128"/>
      </rPr>
      <t>分流式下水道等に要する経費の見直しにより、資本的の汚水処理費が減となったため、</t>
    </r>
    <r>
      <rPr>
        <sz val="9"/>
        <rFont val="ＭＳ ゴシック"/>
        <family val="3"/>
        <charset val="128"/>
      </rPr>
      <t>平均値より低くなっている。もっと加入促進を図り汚水処理原価を低くする必要がある。
⑦施設利用率は、受益者が</t>
    </r>
    <r>
      <rPr>
        <sz val="9"/>
        <color rgb="FFFF0000"/>
        <rFont val="ＭＳ ゴシック"/>
        <family val="3"/>
        <charset val="128"/>
      </rPr>
      <t>市街地では家と家が密集して下水道管を布設できないところや郊外では家から下水道の管渠まで距離があり経費が高くなるので</t>
    </r>
    <r>
      <rPr>
        <sz val="9"/>
        <rFont val="ＭＳ ゴシック"/>
        <family val="3"/>
        <charset val="128"/>
      </rPr>
      <t>、接続が伸びない為、類似平均値を大きく下回っている。処理施設の利用状況や規模を</t>
    </r>
    <r>
      <rPr>
        <sz val="9"/>
        <color rgb="FFFF0000"/>
        <rFont val="ＭＳ ゴシック"/>
        <family val="3"/>
        <charset val="128"/>
      </rPr>
      <t>縮減する</t>
    </r>
    <r>
      <rPr>
        <sz val="9"/>
        <rFont val="ＭＳ ゴシック"/>
        <family val="3"/>
        <charset val="128"/>
      </rPr>
      <t>必要がある。
⑧水洗化率は整備中の事業であるため、平均値と比べると低い水準となっているが、年々微増している。
しかし、大きな変化では無く殆ど横ばいの状態であるため、料金の見直しが無い限り使用料の増加は見込めない。接続数の増加のための取組だけでなく、使用料の見直しも必要である。</t>
    </r>
    <rPh sb="28" eb="29">
      <t>ガン</t>
    </rPh>
    <rPh sb="43" eb="45">
      <t>ケイジョウ</t>
    </rPh>
    <rPh sb="45" eb="47">
      <t>シュウシ</t>
    </rPh>
    <rPh sb="48" eb="50">
      <t>アカジ</t>
    </rPh>
    <rPh sb="54" eb="56">
      <t>ケイジョウ</t>
    </rPh>
    <rPh sb="56" eb="58">
      <t>シュウエキ</t>
    </rPh>
    <rPh sb="64" eb="67">
      <t>シヨウリョウ</t>
    </rPh>
    <rPh sb="67" eb="69">
      <t>イガイ</t>
    </rPh>
    <rPh sb="70" eb="72">
      <t>シュウニュウ</t>
    </rPh>
    <rPh sb="73" eb="75">
      <t>イッパン</t>
    </rPh>
    <rPh sb="75" eb="77">
      <t>カイケイ</t>
    </rPh>
    <rPh sb="77" eb="79">
      <t>クリイレ</t>
    </rPh>
    <rPh sb="79" eb="80">
      <t>キン</t>
    </rPh>
    <rPh sb="82" eb="84">
      <t>イゾン</t>
    </rPh>
    <rPh sb="91" eb="93">
      <t>リョウキン</t>
    </rPh>
    <rPh sb="94" eb="96">
      <t>ミナオ</t>
    </rPh>
    <rPh sb="98" eb="99">
      <t>フク</t>
    </rPh>
    <rPh sb="100" eb="102">
      <t>ケイエイ</t>
    </rPh>
    <rPh sb="102" eb="104">
      <t>カイゼン</t>
    </rPh>
    <rPh sb="105" eb="106">
      <t>ハカ</t>
    </rPh>
    <rPh sb="137" eb="139">
      <t>イッパン</t>
    </rPh>
    <rPh sb="139" eb="141">
      <t>カイケイ</t>
    </rPh>
    <rPh sb="141" eb="143">
      <t>クリイレ</t>
    </rPh>
    <rPh sb="143" eb="144">
      <t>キン</t>
    </rPh>
    <rPh sb="197" eb="199">
      <t>ブンリュウ</t>
    </rPh>
    <rPh sb="199" eb="200">
      <t>シキ</t>
    </rPh>
    <rPh sb="200" eb="202">
      <t>ゲスイ</t>
    </rPh>
    <rPh sb="241" eb="242">
      <t>ヒク</t>
    </rPh>
    <rPh sb="252" eb="256">
      <t>カニュウソクシン</t>
    </rPh>
    <rPh sb="257" eb="258">
      <t>ハカ</t>
    </rPh>
    <rPh sb="259" eb="261">
      <t>オスイ</t>
    </rPh>
    <rPh sb="261" eb="263">
      <t>ショリ</t>
    </rPh>
    <rPh sb="263" eb="265">
      <t>ゲンカ</t>
    </rPh>
    <rPh sb="266" eb="267">
      <t>ヒク</t>
    </rPh>
    <rPh sb="270" eb="272">
      <t>ヒツヨウ</t>
    </rPh>
    <rPh sb="290" eb="293">
      <t>シガイチ</t>
    </rPh>
    <rPh sb="295" eb="296">
      <t>イエ</t>
    </rPh>
    <rPh sb="297" eb="298">
      <t>イエ</t>
    </rPh>
    <rPh sb="299" eb="301">
      <t>ミッシュウ</t>
    </rPh>
    <rPh sb="303" eb="306">
      <t>ゲスイドウ</t>
    </rPh>
    <rPh sb="306" eb="307">
      <t>カン</t>
    </rPh>
    <rPh sb="308" eb="310">
      <t>フセツ</t>
    </rPh>
    <rPh sb="318" eb="320">
      <t>コウガイ</t>
    </rPh>
    <rPh sb="322" eb="323">
      <t>イエ</t>
    </rPh>
    <rPh sb="325" eb="328">
      <t>ゲスイドウ</t>
    </rPh>
    <rPh sb="329" eb="331">
      <t>カンキョ</t>
    </rPh>
    <rPh sb="333" eb="335">
      <t>キョリ</t>
    </rPh>
    <rPh sb="338" eb="340">
      <t>ケイヒ</t>
    </rPh>
    <rPh sb="341" eb="342">
      <t>タカ</t>
    </rPh>
    <rPh sb="348" eb="350">
      <t>セツゾク</t>
    </rPh>
    <rPh sb="351" eb="352">
      <t>ノ</t>
    </rPh>
    <rPh sb="355" eb="356">
      <t>タメ</t>
    </rPh>
    <rPh sb="357" eb="359">
      <t>ルイジ</t>
    </rPh>
    <rPh sb="386" eb="388">
      <t>シュクゲン</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</si>
</sst>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9"/>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21-41E8-B5EF-0CE75484133A}"/>
            </c:ext>
          </c:extLst>
        </c:ser>
        <c:dLbls>
          <c:showLegendKey val="0"/>
          <c:showVal val="0"/>
          <c:showCatName val="0"/>
          <c:showSerName val="0"/>
          <c:showPercent val="0"/>
          <c:showBubbleSize val="0"/>
        </c:dLbls>
        <c:gapWidth val="150"/>
        <c:axId val="243698120"/>
        <c:axId val="2474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0.56999999999999995</c:v>
                </c:pt>
                <c:pt idx="4" formatCode="#,##0.00;&quot;△&quot;#,##0.00">
                  <c:v>0</c:v>
                </c:pt>
              </c:numCache>
            </c:numRef>
          </c:val>
          <c:smooth val="0"/>
          <c:extLst xmlns:c16r2="http://schemas.microsoft.com/office/drawing/2015/06/chart">
            <c:ext xmlns:c16="http://schemas.microsoft.com/office/drawing/2014/chart" uri="{C3380CC4-5D6E-409C-BE32-E72D297353CC}">
              <c16:uniqueId val="{00000001-8A21-41E8-B5EF-0CE75484133A}"/>
            </c:ext>
          </c:extLst>
        </c:ser>
        <c:dLbls>
          <c:showLegendKey val="0"/>
          <c:showVal val="0"/>
          <c:showCatName val="0"/>
          <c:showSerName val="0"/>
          <c:showPercent val="0"/>
          <c:showBubbleSize val="0"/>
        </c:dLbls>
        <c:marker val="1"/>
        <c:smooth val="0"/>
        <c:axId val="243698120"/>
        <c:axId val="247431728"/>
      </c:lineChart>
      <c:dateAx>
        <c:axId val="243698120"/>
        <c:scaling>
          <c:orientation val="minMax"/>
        </c:scaling>
        <c:delete val="1"/>
        <c:axPos val="b"/>
        <c:numFmt formatCode="&quot;H&quot;yy" sourceLinked="1"/>
        <c:majorTickMark val="none"/>
        <c:minorTickMark val="none"/>
        <c:tickLblPos val="none"/>
        <c:crossAx val="247431728"/>
        <c:crosses val="autoZero"/>
        <c:auto val="1"/>
        <c:lblOffset val="100"/>
        <c:baseTimeUnit val="years"/>
      </c:dateAx>
      <c:valAx>
        <c:axId val="24743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9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26.93</c:v>
                </c:pt>
                <c:pt idx="1">
                  <c:v>28.17</c:v>
                </c:pt>
                <c:pt idx="2">
                  <c:v>28.17</c:v>
                </c:pt>
                <c:pt idx="3">
                  <c:v>28.17</c:v>
                </c:pt>
                <c:pt idx="4">
                  <c:v>28.17</c:v>
                </c:pt>
              </c:numCache>
            </c:numRef>
          </c:val>
          <c:extLst xmlns:c16r2="http://schemas.microsoft.com/office/drawing/2015/06/chart">
            <c:ext xmlns:c16="http://schemas.microsoft.com/office/drawing/2014/chart" uri="{C3380CC4-5D6E-409C-BE32-E72D297353CC}">
              <c16:uniqueId val="{00000000-0B59-4415-AD83-F459E2578DBF}"/>
            </c:ext>
          </c:extLst>
        </c:ser>
        <c:dLbls>
          <c:showLegendKey val="0"/>
          <c:showVal val="0"/>
          <c:showCatName val="0"/>
          <c:showSerName val="0"/>
          <c:showPercent val="0"/>
          <c:showBubbleSize val="0"/>
        </c:dLbls>
        <c:gapWidth val="150"/>
        <c:axId val="248269440"/>
        <c:axId val="24826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36.97</c:v>
                </c:pt>
                <c:pt idx="4">
                  <c:v>39.51</c:v>
                </c:pt>
              </c:numCache>
            </c:numRef>
          </c:val>
          <c:smooth val="0"/>
          <c:extLst xmlns:c16r2="http://schemas.microsoft.com/office/drawing/2015/06/chart">
            <c:ext xmlns:c16="http://schemas.microsoft.com/office/drawing/2014/chart" uri="{C3380CC4-5D6E-409C-BE32-E72D297353CC}">
              <c16:uniqueId val="{00000001-0B59-4415-AD83-F459E2578DBF}"/>
            </c:ext>
          </c:extLst>
        </c:ser>
        <c:dLbls>
          <c:showLegendKey val="0"/>
          <c:showVal val="0"/>
          <c:showCatName val="0"/>
          <c:showSerName val="0"/>
          <c:showPercent val="0"/>
          <c:showBubbleSize val="0"/>
        </c:dLbls>
        <c:marker val="1"/>
        <c:smooth val="0"/>
        <c:axId val="248269440"/>
        <c:axId val="248269832"/>
      </c:lineChart>
      <c:dateAx>
        <c:axId val="248269440"/>
        <c:scaling>
          <c:orientation val="minMax"/>
        </c:scaling>
        <c:delete val="1"/>
        <c:axPos val="b"/>
        <c:numFmt formatCode="&quot;H&quot;yy" sourceLinked="1"/>
        <c:majorTickMark val="none"/>
        <c:minorTickMark val="none"/>
        <c:tickLblPos val="none"/>
        <c:crossAx val="248269832"/>
        <c:crosses val="autoZero"/>
        <c:auto val="1"/>
        <c:lblOffset val="100"/>
        <c:baseTimeUnit val="years"/>
      </c:dateAx>
      <c:valAx>
        <c:axId val="24826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50.38</c:v>
                </c:pt>
                <c:pt idx="1">
                  <c:v>57.57</c:v>
                </c:pt>
                <c:pt idx="2">
                  <c:v>59.84</c:v>
                </c:pt>
                <c:pt idx="3">
                  <c:v>59.84</c:v>
                </c:pt>
                <c:pt idx="4">
                  <c:v>58.95</c:v>
                </c:pt>
              </c:numCache>
            </c:numRef>
          </c:val>
          <c:extLst xmlns:c16r2="http://schemas.microsoft.com/office/drawing/2015/06/chart">
            <c:ext xmlns:c16="http://schemas.microsoft.com/office/drawing/2014/chart" uri="{C3380CC4-5D6E-409C-BE32-E72D297353CC}">
              <c16:uniqueId val="{00000000-9450-4341-BB11-DEE4E615FB7C}"/>
            </c:ext>
          </c:extLst>
        </c:ser>
        <c:dLbls>
          <c:showLegendKey val="0"/>
          <c:showVal val="0"/>
          <c:showCatName val="0"/>
          <c:showSerName val="0"/>
          <c:showPercent val="0"/>
          <c:showBubbleSize val="0"/>
        </c:dLbls>
        <c:gapWidth val="150"/>
        <c:axId val="248481432"/>
        <c:axId val="2484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67.12</c:v>
                </c:pt>
                <c:pt idx="4">
                  <c:v>61.03</c:v>
                </c:pt>
              </c:numCache>
            </c:numRef>
          </c:val>
          <c:smooth val="0"/>
          <c:extLst xmlns:c16r2="http://schemas.microsoft.com/office/drawing/2015/06/chart">
            <c:ext xmlns:c16="http://schemas.microsoft.com/office/drawing/2014/chart" uri="{C3380CC4-5D6E-409C-BE32-E72D297353CC}">
              <c16:uniqueId val="{00000001-9450-4341-BB11-DEE4E615FB7C}"/>
            </c:ext>
          </c:extLst>
        </c:ser>
        <c:dLbls>
          <c:showLegendKey val="0"/>
          <c:showVal val="0"/>
          <c:showCatName val="0"/>
          <c:showSerName val="0"/>
          <c:showPercent val="0"/>
          <c:showBubbleSize val="0"/>
        </c:dLbls>
        <c:marker val="1"/>
        <c:smooth val="0"/>
        <c:axId val="248481432"/>
        <c:axId val="248481824"/>
      </c:lineChart>
      <c:dateAx>
        <c:axId val="248481432"/>
        <c:scaling>
          <c:orientation val="minMax"/>
        </c:scaling>
        <c:delete val="1"/>
        <c:axPos val="b"/>
        <c:numFmt formatCode="&quot;H&quot;yy" sourceLinked="1"/>
        <c:majorTickMark val="none"/>
        <c:minorTickMark val="none"/>
        <c:tickLblPos val="none"/>
        <c:crossAx val="248481824"/>
        <c:crosses val="autoZero"/>
        <c:auto val="1"/>
        <c:lblOffset val="100"/>
        <c:baseTimeUnit val="years"/>
      </c:dateAx>
      <c:valAx>
        <c:axId val="2484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8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82.54</c:v>
                </c:pt>
                <c:pt idx="1">
                  <c:v>81.05</c:v>
                </c:pt>
                <c:pt idx="2">
                  <c:v>59.4</c:v>
                </c:pt>
                <c:pt idx="3">
                  <c:v>55.58</c:v>
                </c:pt>
                <c:pt idx="4">
                  <c:v>99.49</c:v>
                </c:pt>
              </c:numCache>
            </c:numRef>
          </c:val>
          <c:extLst xmlns:c16r2="http://schemas.microsoft.com/office/drawing/2015/06/chart">
            <c:ext xmlns:c16="http://schemas.microsoft.com/office/drawing/2014/chart" uri="{C3380CC4-5D6E-409C-BE32-E72D297353CC}">
              <c16:uniqueId val="{00000000-83A7-46D4-AE33-A685D6F4F06D}"/>
            </c:ext>
          </c:extLst>
        </c:ser>
        <c:dLbls>
          <c:showLegendKey val="0"/>
          <c:showVal val="0"/>
          <c:showCatName val="0"/>
          <c:showSerName val="0"/>
          <c:showPercent val="0"/>
          <c:showBubbleSize val="0"/>
        </c:dLbls>
        <c:gapWidth val="150"/>
        <c:axId val="244731496"/>
        <c:axId val="24010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A7-46D4-AE33-A685D6F4F06D}"/>
            </c:ext>
          </c:extLst>
        </c:ser>
        <c:dLbls>
          <c:showLegendKey val="0"/>
          <c:showVal val="0"/>
          <c:showCatName val="0"/>
          <c:showSerName val="0"/>
          <c:showPercent val="0"/>
          <c:showBubbleSize val="0"/>
        </c:dLbls>
        <c:marker val="1"/>
        <c:smooth val="0"/>
        <c:axId val="244731496"/>
        <c:axId val="240108048"/>
      </c:lineChart>
      <c:dateAx>
        <c:axId val="244731496"/>
        <c:scaling>
          <c:orientation val="minMax"/>
        </c:scaling>
        <c:delete val="1"/>
        <c:axPos val="b"/>
        <c:numFmt formatCode="&quot;H&quot;yy" sourceLinked="1"/>
        <c:majorTickMark val="none"/>
        <c:minorTickMark val="none"/>
        <c:tickLblPos val="none"/>
        <c:crossAx val="240108048"/>
        <c:crosses val="autoZero"/>
        <c:auto val="1"/>
        <c:lblOffset val="100"/>
        <c:baseTimeUnit val="years"/>
      </c:dateAx>
      <c:valAx>
        <c:axId val="2401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3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05-4F00-B342-CDA71DB5A10C}"/>
            </c:ext>
          </c:extLst>
        </c:ser>
        <c:dLbls>
          <c:showLegendKey val="0"/>
          <c:showVal val="0"/>
          <c:showCatName val="0"/>
          <c:showSerName val="0"/>
          <c:showPercent val="0"/>
          <c:showBubbleSize val="0"/>
        </c:dLbls>
        <c:gapWidth val="150"/>
        <c:axId val="248009928"/>
        <c:axId val="24388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05-4F00-B342-CDA71DB5A10C}"/>
            </c:ext>
          </c:extLst>
        </c:ser>
        <c:dLbls>
          <c:showLegendKey val="0"/>
          <c:showVal val="0"/>
          <c:showCatName val="0"/>
          <c:showSerName val="0"/>
          <c:showPercent val="0"/>
          <c:showBubbleSize val="0"/>
        </c:dLbls>
        <c:marker val="1"/>
        <c:smooth val="0"/>
        <c:axId val="248009928"/>
        <c:axId val="243887256"/>
      </c:lineChart>
      <c:dateAx>
        <c:axId val="248009928"/>
        <c:scaling>
          <c:orientation val="minMax"/>
        </c:scaling>
        <c:delete val="1"/>
        <c:axPos val="b"/>
        <c:numFmt formatCode="&quot;H&quot;yy" sourceLinked="1"/>
        <c:majorTickMark val="none"/>
        <c:minorTickMark val="none"/>
        <c:tickLblPos val="none"/>
        <c:crossAx val="243887256"/>
        <c:crosses val="autoZero"/>
        <c:auto val="1"/>
        <c:lblOffset val="100"/>
        <c:baseTimeUnit val="years"/>
      </c:dateAx>
      <c:valAx>
        <c:axId val="24388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0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7C-44B1-8811-FE49624A32FC}"/>
            </c:ext>
          </c:extLst>
        </c:ser>
        <c:dLbls>
          <c:showLegendKey val="0"/>
          <c:showVal val="0"/>
          <c:showCatName val="0"/>
          <c:showSerName val="0"/>
          <c:showPercent val="0"/>
          <c:showBubbleSize val="0"/>
        </c:dLbls>
        <c:gapWidth val="150"/>
        <c:axId val="243888432"/>
        <c:axId val="2409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7C-44B1-8811-FE49624A32FC}"/>
            </c:ext>
          </c:extLst>
        </c:ser>
        <c:dLbls>
          <c:showLegendKey val="0"/>
          <c:showVal val="0"/>
          <c:showCatName val="0"/>
          <c:showSerName val="0"/>
          <c:showPercent val="0"/>
          <c:showBubbleSize val="0"/>
        </c:dLbls>
        <c:marker val="1"/>
        <c:smooth val="0"/>
        <c:axId val="243888432"/>
        <c:axId val="240954272"/>
      </c:lineChart>
      <c:dateAx>
        <c:axId val="243888432"/>
        <c:scaling>
          <c:orientation val="minMax"/>
        </c:scaling>
        <c:delete val="1"/>
        <c:axPos val="b"/>
        <c:numFmt formatCode="&quot;H&quot;yy" sourceLinked="1"/>
        <c:majorTickMark val="none"/>
        <c:minorTickMark val="none"/>
        <c:tickLblPos val="none"/>
        <c:crossAx val="240954272"/>
        <c:crosses val="autoZero"/>
        <c:auto val="1"/>
        <c:lblOffset val="100"/>
        <c:baseTimeUnit val="years"/>
      </c:dateAx>
      <c:valAx>
        <c:axId val="2409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20-4E9D-8089-5EB17823A67B}"/>
            </c:ext>
          </c:extLst>
        </c:ser>
        <c:dLbls>
          <c:showLegendKey val="0"/>
          <c:showVal val="0"/>
          <c:showCatName val="0"/>
          <c:showSerName val="0"/>
          <c:showPercent val="0"/>
          <c:showBubbleSize val="0"/>
        </c:dLbls>
        <c:gapWidth val="150"/>
        <c:axId val="248345160"/>
        <c:axId val="24834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20-4E9D-8089-5EB17823A67B}"/>
            </c:ext>
          </c:extLst>
        </c:ser>
        <c:dLbls>
          <c:showLegendKey val="0"/>
          <c:showVal val="0"/>
          <c:showCatName val="0"/>
          <c:showSerName val="0"/>
          <c:showPercent val="0"/>
          <c:showBubbleSize val="0"/>
        </c:dLbls>
        <c:marker val="1"/>
        <c:smooth val="0"/>
        <c:axId val="248345160"/>
        <c:axId val="248345552"/>
      </c:lineChart>
      <c:dateAx>
        <c:axId val="248345160"/>
        <c:scaling>
          <c:orientation val="minMax"/>
        </c:scaling>
        <c:delete val="1"/>
        <c:axPos val="b"/>
        <c:numFmt formatCode="&quot;H&quot;yy" sourceLinked="1"/>
        <c:majorTickMark val="none"/>
        <c:minorTickMark val="none"/>
        <c:tickLblPos val="none"/>
        <c:crossAx val="248345552"/>
        <c:crosses val="autoZero"/>
        <c:auto val="1"/>
        <c:lblOffset val="100"/>
        <c:baseTimeUnit val="years"/>
      </c:dateAx>
      <c:valAx>
        <c:axId val="24834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7B-4960-9102-1AD9995FF9DC}"/>
            </c:ext>
          </c:extLst>
        </c:ser>
        <c:dLbls>
          <c:showLegendKey val="0"/>
          <c:showVal val="0"/>
          <c:showCatName val="0"/>
          <c:showSerName val="0"/>
          <c:showPercent val="0"/>
          <c:showBubbleSize val="0"/>
        </c:dLbls>
        <c:gapWidth val="150"/>
        <c:axId val="248347120"/>
        <c:axId val="24834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7B-4960-9102-1AD9995FF9DC}"/>
            </c:ext>
          </c:extLst>
        </c:ser>
        <c:dLbls>
          <c:showLegendKey val="0"/>
          <c:showVal val="0"/>
          <c:showCatName val="0"/>
          <c:showSerName val="0"/>
          <c:showPercent val="0"/>
          <c:showBubbleSize val="0"/>
        </c:dLbls>
        <c:marker val="1"/>
        <c:smooth val="0"/>
        <c:axId val="248347120"/>
        <c:axId val="248347512"/>
      </c:lineChart>
      <c:dateAx>
        <c:axId val="248347120"/>
        <c:scaling>
          <c:orientation val="minMax"/>
        </c:scaling>
        <c:delete val="1"/>
        <c:axPos val="b"/>
        <c:numFmt formatCode="&quot;H&quot;yy" sourceLinked="1"/>
        <c:majorTickMark val="none"/>
        <c:minorTickMark val="none"/>
        <c:tickLblPos val="none"/>
        <c:crossAx val="248347512"/>
        <c:crosses val="autoZero"/>
        <c:auto val="1"/>
        <c:lblOffset val="100"/>
        <c:baseTimeUnit val="years"/>
      </c:dateAx>
      <c:valAx>
        <c:axId val="2483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1793.28</c:v>
                </c:pt>
                <c:pt idx="1">
                  <c:v>1679.66</c:v>
                </c:pt>
                <c:pt idx="2">
                  <c:v>1606.46</c:v>
                </c:pt>
                <c:pt idx="3">
                  <c:v>1496.56</c:v>
                </c:pt>
                <c:pt idx="4" formatCode="#,##0.00;&quot;△&quot;#,##0.00">
                  <c:v>0</c:v>
                </c:pt>
              </c:numCache>
            </c:numRef>
          </c:val>
          <c:extLst xmlns:c16r2="http://schemas.microsoft.com/office/drawing/2015/06/chart">
            <c:ext xmlns:c16="http://schemas.microsoft.com/office/drawing/2014/chart" uri="{C3380CC4-5D6E-409C-BE32-E72D297353CC}">
              <c16:uniqueId val="{00000000-76AC-4519-B048-934FFE05D94E}"/>
            </c:ext>
          </c:extLst>
        </c:ser>
        <c:dLbls>
          <c:showLegendKey val="0"/>
          <c:showVal val="0"/>
          <c:showCatName val="0"/>
          <c:showSerName val="0"/>
          <c:showPercent val="0"/>
          <c:showBubbleSize val="0"/>
        </c:dLbls>
        <c:gapWidth val="150"/>
        <c:axId val="248266696"/>
        <c:axId val="24826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1689.65</c:v>
                </c:pt>
                <c:pt idx="4">
                  <c:v>808.77</c:v>
                </c:pt>
              </c:numCache>
            </c:numRef>
          </c:val>
          <c:smooth val="0"/>
          <c:extLst xmlns:c16r2="http://schemas.microsoft.com/office/drawing/2015/06/chart">
            <c:ext xmlns:c16="http://schemas.microsoft.com/office/drawing/2014/chart" uri="{C3380CC4-5D6E-409C-BE32-E72D297353CC}">
              <c16:uniqueId val="{00000001-76AC-4519-B048-934FFE05D94E}"/>
            </c:ext>
          </c:extLst>
        </c:ser>
        <c:dLbls>
          <c:showLegendKey val="0"/>
          <c:showVal val="0"/>
          <c:showCatName val="0"/>
          <c:showSerName val="0"/>
          <c:showPercent val="0"/>
          <c:showBubbleSize val="0"/>
        </c:dLbls>
        <c:marker val="1"/>
        <c:smooth val="0"/>
        <c:axId val="248266696"/>
        <c:axId val="248267088"/>
      </c:lineChart>
      <c:dateAx>
        <c:axId val="248266696"/>
        <c:scaling>
          <c:orientation val="minMax"/>
        </c:scaling>
        <c:delete val="1"/>
        <c:axPos val="b"/>
        <c:numFmt formatCode="&quot;H&quot;yy" sourceLinked="1"/>
        <c:majorTickMark val="none"/>
        <c:minorTickMark val="none"/>
        <c:tickLblPos val="none"/>
        <c:crossAx val="248267088"/>
        <c:crosses val="autoZero"/>
        <c:auto val="1"/>
        <c:lblOffset val="100"/>
        <c:baseTimeUnit val="years"/>
      </c:dateAx>
      <c:valAx>
        <c:axId val="24826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6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51.39</c:v>
                </c:pt>
                <c:pt idx="1">
                  <c:v>48.98</c:v>
                </c:pt>
                <c:pt idx="2">
                  <c:v>40.85</c:v>
                </c:pt>
                <c:pt idx="3">
                  <c:v>41.23</c:v>
                </c:pt>
                <c:pt idx="4">
                  <c:v>86.37</c:v>
                </c:pt>
              </c:numCache>
            </c:numRef>
          </c:val>
          <c:extLst xmlns:c16r2="http://schemas.microsoft.com/office/drawing/2015/06/chart">
            <c:ext xmlns:c16="http://schemas.microsoft.com/office/drawing/2014/chart" uri="{C3380CC4-5D6E-409C-BE32-E72D297353CC}">
              <c16:uniqueId val="{00000000-E774-498B-85B5-35004E05E3A0}"/>
            </c:ext>
          </c:extLst>
        </c:ser>
        <c:dLbls>
          <c:showLegendKey val="0"/>
          <c:showVal val="0"/>
          <c:showCatName val="0"/>
          <c:showSerName val="0"/>
          <c:showPercent val="0"/>
          <c:showBubbleSize val="0"/>
        </c:dLbls>
        <c:gapWidth val="150"/>
        <c:axId val="248346728"/>
        <c:axId val="24826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58.12</c:v>
                </c:pt>
                <c:pt idx="4">
                  <c:v>48.2</c:v>
                </c:pt>
              </c:numCache>
            </c:numRef>
          </c:val>
          <c:smooth val="0"/>
          <c:extLst xmlns:c16r2="http://schemas.microsoft.com/office/drawing/2015/06/chart">
            <c:ext xmlns:c16="http://schemas.microsoft.com/office/drawing/2014/chart" uri="{C3380CC4-5D6E-409C-BE32-E72D297353CC}">
              <c16:uniqueId val="{00000001-E774-498B-85B5-35004E05E3A0}"/>
            </c:ext>
          </c:extLst>
        </c:ser>
        <c:dLbls>
          <c:showLegendKey val="0"/>
          <c:showVal val="0"/>
          <c:showCatName val="0"/>
          <c:showSerName val="0"/>
          <c:showPercent val="0"/>
          <c:showBubbleSize val="0"/>
        </c:dLbls>
        <c:marker val="1"/>
        <c:smooth val="0"/>
        <c:axId val="248346728"/>
        <c:axId val="248268264"/>
      </c:lineChart>
      <c:dateAx>
        <c:axId val="248346728"/>
        <c:scaling>
          <c:orientation val="minMax"/>
        </c:scaling>
        <c:delete val="1"/>
        <c:axPos val="b"/>
        <c:numFmt formatCode="&quot;H&quot;yy" sourceLinked="1"/>
        <c:majorTickMark val="none"/>
        <c:minorTickMark val="none"/>
        <c:tickLblPos val="none"/>
        <c:crossAx val="248268264"/>
        <c:crosses val="autoZero"/>
        <c:auto val="1"/>
        <c:lblOffset val="100"/>
        <c:baseTimeUnit val="years"/>
      </c:dateAx>
      <c:valAx>
        <c:axId val="24826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306.54000000000002</c:v>
                </c:pt>
                <c:pt idx="1">
                  <c:v>322.89999999999998</c:v>
                </c:pt>
                <c:pt idx="2">
                  <c:v>387.06</c:v>
                </c:pt>
                <c:pt idx="3">
                  <c:v>386.26</c:v>
                </c:pt>
                <c:pt idx="4">
                  <c:v>187.19</c:v>
                </c:pt>
              </c:numCache>
            </c:numRef>
          </c:val>
          <c:extLst xmlns:c16r2="http://schemas.microsoft.com/office/drawing/2015/06/chart">
            <c:ext xmlns:c16="http://schemas.microsoft.com/office/drawing/2014/chart" uri="{C3380CC4-5D6E-409C-BE32-E72D297353CC}">
              <c16:uniqueId val="{00000000-557C-4A48-A23A-0044A12E36F3}"/>
            </c:ext>
          </c:extLst>
        </c:ser>
        <c:dLbls>
          <c:showLegendKey val="0"/>
          <c:showVal val="0"/>
          <c:showCatName val="0"/>
          <c:showSerName val="0"/>
          <c:showPercent val="0"/>
          <c:showBubbleSize val="0"/>
        </c:dLbls>
        <c:gapWidth val="150"/>
        <c:axId val="243886864"/>
        <c:axId val="24388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304.98</c:v>
                </c:pt>
                <c:pt idx="4">
                  <c:v>345.96</c:v>
                </c:pt>
              </c:numCache>
            </c:numRef>
          </c:val>
          <c:smooth val="0"/>
          <c:extLst xmlns:c16r2="http://schemas.microsoft.com/office/drawing/2015/06/chart">
            <c:ext xmlns:c16="http://schemas.microsoft.com/office/drawing/2014/chart" uri="{C3380CC4-5D6E-409C-BE32-E72D297353CC}">
              <c16:uniqueId val="{00000001-557C-4A48-A23A-0044A12E36F3}"/>
            </c:ext>
          </c:extLst>
        </c:ser>
        <c:dLbls>
          <c:showLegendKey val="0"/>
          <c:showVal val="0"/>
          <c:showCatName val="0"/>
          <c:showSerName val="0"/>
          <c:showPercent val="0"/>
          <c:showBubbleSize val="0"/>
        </c:dLbls>
        <c:marker val="1"/>
        <c:smooth val="0"/>
        <c:axId val="243886864"/>
        <c:axId val="243886472"/>
      </c:lineChart>
      <c:dateAx>
        <c:axId val="243886864"/>
        <c:scaling>
          <c:orientation val="minMax"/>
        </c:scaling>
        <c:delete val="1"/>
        <c:axPos val="b"/>
        <c:numFmt formatCode="&quot;H&quot;yy" sourceLinked="1"/>
        <c:majorTickMark val="none"/>
        <c:minorTickMark val="none"/>
        <c:tickLblPos val="none"/>
        <c:crossAx val="243886472"/>
        <c:crosses val="autoZero"/>
        <c:auto val="1"/>
        <c:lblOffset val="100"/>
        <c:baseTimeUnit val="years"/>
      </c:dateAx>
      <c:valAx>
        <c:axId val="24388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佐賀県　嬉野市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25945</v>
      </c>
      <c r="AM8" s="51"/>
      <c r="AN8" s="51"/>
      <c r="AO8" s="51"/>
      <c r="AP8" s="51"/>
      <c r="AQ8" s="51"/>
      <c r="AR8" s="51"/>
      <c r="AS8" s="51"/>
      <c r="AT8" s="46">
        <f>データ!T6</f>
        <v>126.41</v>
      </c>
      <c r="AU8" s="46"/>
      <c r="AV8" s="46"/>
      <c r="AW8" s="46"/>
      <c r="AX8" s="46"/>
      <c r="AY8" s="46"/>
      <c r="AZ8" s="46"/>
      <c r="BA8" s="46"/>
      <c r="BB8" s="46">
        <f>データ!U6</f>
        <v>205.24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28.08</v>
      </c>
      <c r="Q10" s="46"/>
      <c r="R10" s="46"/>
      <c r="S10" s="46"/>
      <c r="T10" s="46"/>
      <c r="U10" s="46"/>
      <c r="V10" s="46"/>
      <c r="W10" s="46">
        <f>データ!Q6</f>
        <v>91.28</v>
      </c>
      <c r="X10" s="46"/>
      <c r="Y10" s="46"/>
      <c r="Z10" s="46"/>
      <c r="AA10" s="46"/>
      <c r="AB10" s="46"/>
      <c r="AC10" s="46"/>
      <c r="AD10" s="51">
        <f>データ!R6</f>
        <v>2970</v>
      </c>
      <c r="AE10" s="51"/>
      <c r="AF10" s="51"/>
      <c r="AG10" s="51"/>
      <c r="AH10" s="51"/>
      <c r="AI10" s="51"/>
      <c r="AJ10" s="51"/>
      <c r="AK10" s="2"/>
      <c r="AL10" s="51">
        <f>データ!V6</f>
        <v>7247</v>
      </c>
      <c r="AM10" s="51"/>
      <c r="AN10" s="51"/>
      <c r="AO10" s="51"/>
      <c r="AP10" s="51"/>
      <c r="AQ10" s="51"/>
      <c r="AR10" s="51"/>
      <c r="AS10" s="51"/>
      <c r="AT10" s="46">
        <f>データ!W6</f>
        <v>3.07</v>
      </c>
      <c r="AU10" s="46"/>
      <c r="AV10" s="46"/>
      <c r="AW10" s="46"/>
      <c r="AX10" s="46"/>
      <c r="AY10" s="46"/>
      <c r="AZ10" s="46"/>
      <c r="BA10" s="46"/>
      <c r="BB10" s="46">
        <f>データ!X6</f>
        <v>2360.59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7kMw7P0mwxoRaUFVreoTvWVGdBNyLxIYDvfmuwzZlaL+xnqtoF+mYwFW+KM7oA9E/MamBZhaOeNFMEUoQ7WL8A==" saltValue="34F6lm2YTX5KPKuxIFxTQ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2019</v>
      </c>
      <c r="C6" s="33">
        <f t="shared" ref="C6:X6" si="3">C7</f>
        <v>412091</v>
      </c>
      <c r="D6" s="33">
        <f t="shared" si="3"/>
        <v>47</v>
      </c>
      <c r="E6" s="33">
        <f t="shared" si="3"/>
        <v>17</v>
      </c>
      <c r="F6" s="33">
        <f t="shared" si="3"/>
        <v>1</v>
      </c>
      <c r="G6" s="33">
        <f t="shared" si="3"/>
        <v>0</v>
      </c>
      <c r="H6" s="33" t="str">
        <f t="shared" si="3"/>
        <v>佐賀県　嬉野市</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28.08</v>
      </c>
      <c r="Q6" s="34">
        <f t="shared" si="3"/>
        <v>91.28</v>
      </c>
      <c r="R6" s="34">
        <f t="shared" si="3"/>
        <v>2970</v>
      </c>
      <c r="S6" s="34">
        <f t="shared" si="3"/>
        <v>25945</v>
      </c>
      <c r="T6" s="34">
        <f t="shared" si="3"/>
        <v>126.41</v>
      </c>
      <c r="U6" s="34">
        <f t="shared" si="3"/>
        <v>205.24</v>
      </c>
      <c r="V6" s="34">
        <f t="shared" si="3"/>
        <v>7247</v>
      </c>
      <c r="W6" s="34">
        <f t="shared" si="3"/>
        <v>3.07</v>
      </c>
      <c r="X6" s="34">
        <f t="shared" si="3"/>
        <v>2360.59</v>
      </c>
      <c r="Y6" s="35">
        <f>IF(Y7="",NA(),Y7)</f>
        <v>82.54</v>
      </c>
      <c r="Z6" s="35">
        <f t="shared" ref="Z6:AH6" si="4">IF(Z7="",NA(),Z7)</f>
        <v>81.05</v>
      </c>
      <c r="AA6" s="35">
        <f t="shared" si="4"/>
        <v>59.4</v>
      </c>
      <c r="AB6" s="35">
        <f t="shared" si="4"/>
        <v>55.58</v>
      </c>
      <c r="AC6" s="35">
        <f t="shared" si="4"/>
        <v>99.49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1793.28</v>
      </c>
      <c r="BG6" s="35">
        <f t="shared" ref="BG6:BO6" si="7">IF(BG7="",NA(),BG7)</f>
        <v>1679.66</v>
      </c>
      <c r="BH6" s="35">
        <f t="shared" si="7"/>
        <v>1606.46</v>
      </c>
      <c r="BI6" s="35">
        <f t="shared" si="7"/>
        <v>1496.56</v>
      </c>
      <c r="BJ6" s="34">
        <f t="shared" si="7"/>
        <v>0</v>
      </c>
      <c r="BK6" s="35">
        <f t="shared" si="7"/>
        <v>1240.1600000000001</v>
      </c>
      <c r="BL6" s="35">
        <f t="shared" si="7"/>
        <v>1193.49</v>
      </c>
      <c r="BM6" s="35">
        <f t="shared" si="7"/>
        <v>876.19</v>
      </c>
      <c r="BN6" s="35">
        <f t="shared" si="7"/>
        <v>1689.65</v>
      </c>
      <c r="BO6" s="35">
        <f t="shared" si="7"/>
        <v>808.77</v>
      </c>
      <c r="BP6" s="34" t="str">
        <f>IF(BP7="","",IF(BP7="-","【-】","【"&amp;SUBSTITUTE(TEXT(BP7,"#,##0.00"),"-","△")&amp;"】"))</f>
        <v>【682.51】</v>
      </c>
      <c r="BQ6" s="35">
        <f>IF(BQ7="",NA(),BQ7)</f>
        <v>51.39</v>
      </c>
      <c r="BR6" s="35">
        <f t="shared" ref="BR6:BZ6" si="8">IF(BR7="",NA(),BR7)</f>
        <v>48.98</v>
      </c>
      <c r="BS6" s="35">
        <f t="shared" si="8"/>
        <v>40.85</v>
      </c>
      <c r="BT6" s="35">
        <f t="shared" si="8"/>
        <v>41.23</v>
      </c>
      <c r="BU6" s="35">
        <f t="shared" si="8"/>
        <v>86.37</v>
      </c>
      <c r="BV6" s="35">
        <f t="shared" si="8"/>
        <v>60.17</v>
      </c>
      <c r="BW6" s="35">
        <f t="shared" si="8"/>
        <v>65.569999999999993</v>
      </c>
      <c r="BX6" s="35">
        <f t="shared" si="8"/>
        <v>75.7</v>
      </c>
      <c r="BY6" s="35">
        <f t="shared" si="8"/>
        <v>58.12</v>
      </c>
      <c r="BZ6" s="35">
        <f t="shared" si="8"/>
        <v>48.2</v>
      </c>
      <c r="CA6" s="34" t="str">
        <f>IF(CA7="","",IF(CA7="-","【-】","【"&amp;SUBSTITUTE(TEXT(CA7,"#,##0.00"),"-","△")&amp;"】"))</f>
        <v>【100.34】</v>
      </c>
      <c r="CB6" s="35">
        <f>IF(CB7="",NA(),CB7)</f>
        <v>306.54000000000002</v>
      </c>
      <c r="CC6" s="35">
        <f t="shared" ref="CC6:CK6" si="9">IF(CC7="",NA(),CC7)</f>
        <v>322.89999999999998</v>
      </c>
      <c r="CD6" s="35">
        <f t="shared" si="9"/>
        <v>387.06</v>
      </c>
      <c r="CE6" s="35">
        <f t="shared" si="9"/>
        <v>386.26</v>
      </c>
      <c r="CF6" s="35">
        <f t="shared" si="9"/>
        <v>187.19</v>
      </c>
      <c r="CG6" s="35">
        <f t="shared" si="9"/>
        <v>281.52999999999997</v>
      </c>
      <c r="CH6" s="35">
        <f t="shared" si="9"/>
        <v>263.04000000000002</v>
      </c>
      <c r="CI6" s="35">
        <f t="shared" si="9"/>
        <v>230.04</v>
      </c>
      <c r="CJ6" s="35">
        <f t="shared" si="9"/>
        <v>304.98</v>
      </c>
      <c r="CK6" s="35">
        <f t="shared" si="9"/>
        <v>345.96</v>
      </c>
      <c r="CL6" s="34" t="str">
        <f>IF(CL7="","",IF(CL7="-","【-】","【"&amp;SUBSTITUTE(TEXT(CL7,"#,##0.00"),"-","△")&amp;"】"))</f>
        <v>【136.15】</v>
      </c>
      <c r="CM6" s="35">
        <f>IF(CM7="",NA(),CM7)</f>
        <v>26.93</v>
      </c>
      <c r="CN6" s="35">
        <f t="shared" ref="CN6:CV6" si="10">IF(CN7="",NA(),CN7)</f>
        <v>28.17</v>
      </c>
      <c r="CO6" s="35">
        <f t="shared" si="10"/>
        <v>28.17</v>
      </c>
      <c r="CP6" s="35">
        <f t="shared" si="10"/>
        <v>28.17</v>
      </c>
      <c r="CQ6" s="35">
        <f t="shared" si="10"/>
        <v>28.17</v>
      </c>
      <c r="CR6" s="35">
        <f t="shared" si="10"/>
        <v>44.89</v>
      </c>
      <c r="CS6" s="35">
        <f t="shared" si="10"/>
        <v>40.75</v>
      </c>
      <c r="CT6" s="35">
        <f t="shared" si="10"/>
        <v>42.4</v>
      </c>
      <c r="CU6" s="35">
        <f t="shared" si="10"/>
        <v>36.97</v>
      </c>
      <c r="CV6" s="35">
        <f t="shared" si="10"/>
        <v>39.51</v>
      </c>
      <c r="CW6" s="34" t="str">
        <f>IF(CW7="","",IF(CW7="-","【-】","【"&amp;SUBSTITUTE(TEXT(CW7,"#,##0.00"),"-","△")&amp;"】"))</f>
        <v>【59.64】</v>
      </c>
      <c r="CX6" s="35">
        <f>IF(CX7="",NA(),CX7)</f>
        <v>50.38</v>
      </c>
      <c r="CY6" s="35">
        <f t="shared" ref="CY6:DG6" si="11">IF(CY7="",NA(),CY7)</f>
        <v>57.57</v>
      </c>
      <c r="CZ6" s="35">
        <f t="shared" si="11"/>
        <v>59.84</v>
      </c>
      <c r="DA6" s="35">
        <f t="shared" si="11"/>
        <v>59.84</v>
      </c>
      <c r="DB6" s="35">
        <f t="shared" si="11"/>
        <v>58.95</v>
      </c>
      <c r="DC6" s="35">
        <f t="shared" si="11"/>
        <v>64.89</v>
      </c>
      <c r="DD6" s="35">
        <f t="shared" si="11"/>
        <v>64.97</v>
      </c>
      <c r="DE6" s="35">
        <f t="shared" si="11"/>
        <v>65.77</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0.56999999999999995</v>
      </c>
      <c r="EN6" s="34">
        <f t="shared" si="14"/>
        <v>0</v>
      </c>
      <c r="EO6" s="34" t="str">
        <f>IF(EO7="","",IF(EO7="-","【-】","【"&amp;SUBSTITUTE(TEXT(EO7,"#,##0.00"),"-","△")&amp;"】"))</f>
        <v>【0.22】</v>
      </c>
    </row>
    <row r="7" spans="1:145" s="36" customFormat="1">
      <c r="A7" s="28"/>
      <c r="B7" s="37">
        <v>2019</v>
      </c>
      <c r="C7" s="37">
        <v>412091</v>
      </c>
      <c r="D7" s="37">
        <v>47</v>
      </c>
      <c r="E7" s="37">
        <v>17</v>
      </c>
      <c r="F7" s="37">
        <v>1</v>
      </c>
      <c r="G7" s="37">
        <v>0</v>
      </c>
      <c r="H7" s="37" t="s">
        <v>98</v>
      </c>
      <c r="I7" s="37" t="s">
        <v>99</v>
      </c>
      <c r="J7" s="37" t="s">
        <v>100</v>
      </c>
      <c r="K7" s="37" t="s">
        <v>101</v>
      </c>
      <c r="L7" s="37" t="s">
        <v>102</v>
      </c>
      <c r="M7" s="37" t="s">
        <v>103</v>
      </c>
      <c r="N7" s="38" t="s">
        <v>104</v>
      </c>
      <c r="O7" s="38" t="s">
        <v>105</v>
      </c>
      <c r="P7" s="38">
        <v>28.08</v>
      </c>
      <c r="Q7" s="38">
        <v>91.28</v>
      </c>
      <c r="R7" s="38">
        <v>2970</v>
      </c>
      <c r="S7" s="38">
        <v>25945</v>
      </c>
      <c r="T7" s="38">
        <v>126.41</v>
      </c>
      <c r="U7" s="38">
        <v>205.24</v>
      </c>
      <c r="V7" s="38">
        <v>7247</v>
      </c>
      <c r="W7" s="38">
        <v>3.07</v>
      </c>
      <c r="X7" s="38">
        <v>2360.59</v>
      </c>
      <c r="Y7" s="38">
        <v>82.54</v>
      </c>
      <c r="Z7" s="38">
        <v>81.05</v>
      </c>
      <c r="AA7" s="38">
        <v>59.4</v>
      </c>
      <c r="AB7" s="38">
        <v>55.58</v>
      </c>
      <c r="AC7" s="38">
        <v>99.49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1793.28</v>
      </c>
      <c r="BG7" s="38">
        <v>1679.66</v>
      </c>
      <c r="BH7" s="38">
        <v>1606.46</v>
      </c>
      <c r="BI7" s="38">
        <v>1496.56</v>
      </c>
      <c r="BJ7" s="38">
        <v>0</v>
      </c>
      <c r="BK7" s="38">
        <v>1240.1600000000001</v>
      </c>
      <c r="BL7" s="38">
        <v>1193.49</v>
      </c>
      <c r="BM7" s="38">
        <v>876.19</v>
      </c>
      <c r="BN7" s="38">
        <v>1689.65</v>
      </c>
      <c r="BO7" s="38">
        <v>808.77</v>
      </c>
      <c r="BP7" s="38">
        <v>682.51</v>
      </c>
      <c r="BQ7" s="38">
        <v>51.39</v>
      </c>
      <c r="BR7" s="38">
        <v>48.98</v>
      </c>
      <c r="BS7" s="38">
        <v>40.85</v>
      </c>
      <c r="BT7" s="38">
        <v>41.23</v>
      </c>
      <c r="BU7" s="38">
        <v>86.37</v>
      </c>
      <c r="BV7" s="38">
        <v>60.17</v>
      </c>
      <c r="BW7" s="38">
        <v>65.569999999999993</v>
      </c>
      <c r="BX7" s="38">
        <v>75.7</v>
      </c>
      <c r="BY7" s="38">
        <v>58.12</v>
      </c>
      <c r="BZ7" s="38">
        <v>48.2</v>
      </c>
      <c r="CA7" s="38">
        <v>100.34</v>
      </c>
      <c r="CB7" s="38">
        <v>306.54000000000002</v>
      </c>
      <c r="CC7" s="38">
        <v>322.89999999999998</v>
      </c>
      <c r="CD7" s="38">
        <v>387.06</v>
      </c>
      <c r="CE7" s="38">
        <v>386.26</v>
      </c>
      <c r="CF7" s="38">
        <v>187.19</v>
      </c>
      <c r="CG7" s="38">
        <v>281.52999999999997</v>
      </c>
      <c r="CH7" s="38">
        <v>263.04000000000002</v>
      </c>
      <c r="CI7" s="38">
        <v>230.04</v>
      </c>
      <c r="CJ7" s="38">
        <v>304.98</v>
      </c>
      <c r="CK7" s="38">
        <v>345.96</v>
      </c>
      <c r="CL7" s="38">
        <v>136.15</v>
      </c>
      <c r="CM7" s="38">
        <v>26.93</v>
      </c>
      <c r="CN7" s="38">
        <v>28.17</v>
      </c>
      <c r="CO7" s="38">
        <v>28.17</v>
      </c>
      <c r="CP7" s="38">
        <v>28.17</v>
      </c>
      <c r="CQ7" s="38">
        <v>28.17</v>
      </c>
      <c r="CR7" s="38">
        <v>44.89</v>
      </c>
      <c r="CS7" s="38">
        <v>40.75</v>
      </c>
      <c r="CT7" s="38">
        <v>42.4</v>
      </c>
      <c r="CU7" s="38">
        <v>36.97</v>
      </c>
      <c r="CV7" s="38">
        <v>39.51</v>
      </c>
      <c r="CW7" s="38">
        <v>59.64</v>
      </c>
      <c r="CX7" s="38">
        <v>50.38</v>
      </c>
      <c r="CY7" s="38">
        <v>57.57</v>
      </c>
      <c r="CZ7" s="38">
        <v>59.84</v>
      </c>
      <c r="DA7" s="38">
        <v>59.84</v>
      </c>
      <c r="DB7" s="38">
        <v>58.95</v>
      </c>
      <c r="DC7" s="38">
        <v>64.89</v>
      </c>
      <c r="DD7" s="38">
        <v>64.97</v>
      </c>
      <c r="DE7" s="38">
        <v>65.77</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0.56999999999999995</v>
      </c>
      <c r="EN7" s="38">
        <v>0</v>
      </c>
      <c r="EO7" s="38">
        <v>0.22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E10" si="15">DATEVALUE($B7+12-B11&amp;"/1/"&amp;B12)</f>
        <v>46388</v>
      </c>
      <c r="C10" s="41">
        <f t="shared" si="15"/>
        <v>46753</v>
      </c>
      <c r="D10" s="41">
        <f t="shared" si="15"/>
        <v>47119</v>
      </c>
      <c r="E10" s="41">
        <f t="shared" si="15"/>
        <v>47484</v>
      </c>
      <c r="F10" s="42">
        <f>DATEVALUE($B7+12-F11&amp;"/1/"&amp;F12)</f>
        <v>47849</v>
      </c>
    </row>
    <row r="11" spans="1:145">
      <c r="B11">
        <v>4</v>
      </c>
      <c r="C11">
        <v>3</v>
      </c>
      <c r="D11">
        <v>2</v>
      </c>
      <c r="E11">
        <v>1</v>
      </c>
      <c r="F11">
        <v>0</v>
      </c>
      <c r="G11" t="s">
        <v>111</v>
      </c>
    </row>
    <row r="12" spans="1:145">
      <c r="B12">
        <v>1</v>
      </c>
      <c r="C12">
        <v>1</v>
      </c>
      <c r="D12">
        <v>1</v>
      </c>
      <c r="E12">
        <v>1</v>
      </c>
      <c r="F12">
        <v>1</v>
      </c>
      <c r="G12" t="s">
        <v>112</v>
      </c>
    </row>
    <row r="13" spans="1:14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植松英樹</cp:lastModifiedBy>
  <cp:lastPrinted>2021-01-20T02:51:24Z</cp:lastPrinted>
  <dcterms:created xsi:type="dcterms:W3CDTF">2020-12-04T02:49:38Z</dcterms:created>
  <dcterms:modified xsi:type="dcterms:W3CDTF">2021-02-05T05:00:20Z</dcterms:modified>
  <cp:category/>
</cp:coreProperties>
</file>