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21.0.3\共有フォルダ\財政課\財政課 財政\15 公営企業\H29\02 H29照会(公営企業)\H300129 平成28年度決算「経営比較分析表」の分析等について（２月７日（水）まで）\H300207 提出\"/>
    </mc:Choice>
  </mc:AlternateContent>
  <workbookProtection workbookPassword="B319" lockStructure="1"/>
  <bookViews>
    <workbookView xWindow="0" yWindow="0" windowWidth="20490" windowHeight="793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L10" i="4"/>
  <c r="I10" i="4"/>
  <c r="AL8" i="4"/>
  <c r="P8" i="4"/>
  <c r="I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<sst xmlns="http://schemas.openxmlformats.org/spreadsheetml/2006/main" count="240" uniqueCount="125">
  <si>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</si>
  <si>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</si>
  <si>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</si>
  <si>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</si>
  <si>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</si>
  <si>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</si>
  <si>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</si>
  <si>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</si>
  <si>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</si>
  <si>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</si>
  <si>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</si>
  <si>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</si>
  <si>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</si>
  <si>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</si>
  <si>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</si>
  <si>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</si>
  <si>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</si>
  <si>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</si>
  <si>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</si>
  <si>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</si>
  <si>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</si>
  <si>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</si>
  <si>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</si>
  <si>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</si>
  <si>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</si>
  <si>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</si>
  <si>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</si>
  <si>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</si>
  <si>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</si>
  <si>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</si>
  <si>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</si>
  <si>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</si>
  <si>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</si>
  <si>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</si>
  <si>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</si>
  <si>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</si>
  <si>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</si>
  <si>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</si>
  <si>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</si>
  <si>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</si>
  <si>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</si>
  <si>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</si>
  <si>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</si>
  <si>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</si>
  <si>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</si>
  <si>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</si>
  <si>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</si>
  <si>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</si>
  <si>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</si>
  <si>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</si>
  <si>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</si>
  <si>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</si>
  <si>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</si>
  <si>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</si>
  <si>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</si>
  <si>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</si>
  <si>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</si>
  <si>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</si>
  <si>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</si>
  <si>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</si>
  <si>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</si>
  <si>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</si>
  <si>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</si>
  <si>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</si>
  <si>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</si>
  <si>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</si>
  <si>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</si>
  <si>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</si>
  <si>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</si>
  <si>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</si>
  <si>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</si>
  <si>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</si>
  <si>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</si>
  <si>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</si>
  <si>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</si>
  <si>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</si>
  <si>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</si>
  <si>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</si>
  <si>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</si>
  <si>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</si>
  <si>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</si>
  <si>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</si>
  <si>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</si>
  <si>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</si>
  <si>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</si>
  <si>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</si>
  <si>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</si>
  <si>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</si>
  <si>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</si>
  <si>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</si>
  <si>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</si>
  <si>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</si>
  <si>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</si>
  <si>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</si>
  <si>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</si>
  <si>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</si>
  <si>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</si>
  <si>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</si>
  <si>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</si>
  <si>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</si>
  <si>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</si>
  <si>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</si>
  <si>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</si>
  <si>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</si>
  <si>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</si>
  <si>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</si>
  <si>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</si>
  <si>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</si>
  <si>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</si>
  <si>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嬉野市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</si>
  <si>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</si>
  <si>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</si>
  <si>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</si>
  <si>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</si>
  <si>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</si>
  <si>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</si>
  <si>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</si>
  <si>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</si>
  <si>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</si>
  <si>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</si>
  <si>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</si>
  <si>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平成５年より整備を開始しており、管渠等の老朽化
はまだ発生していない。</t>
    <phoneticPr fontId="4"/>
  </si>
  <si>
    <t>現在、農業集落排水と公共下水道の料金体系が異なるため、料金体系を統一する予定である。また、農業集落排水は処理場が４箇所あり、汚水処理施設の効率化の為、処理場の統合等も検討している。今後の適正な使用料収入の確保、汚水処理費の削減等により、経営の改善を見込む。</t>
    <phoneticPr fontId="4"/>
  </si>
  <si>
    <t>非設置</t>
    <rPh sb="0" eb="1">
      <t>ヒ</t>
    </rPh>
    <rPh sb="1" eb="3">
      <t>セッチ</t>
    </rPh>
    <phoneticPr fontId="4"/>
  </si>
  <si>
    <t>①収益的収支比率
指標は、昨年より低く、H28年度は73.06％となっており、経常収支は赤字である。経常収益については、使用料以外の収入（一般会計繰入金）に依存しているため、料金の見直しも含め経営改善を図っていく。
④企業債残高対事業規模比率
料金収入に対する企業債残高は、受益者が分散している地理的要因や処理場施設が点在している事により、建設コストが高いため、類似団体より著しく高い値で推移している。料金の見直しと加入者の増加による収入の増加が必要である。
⑤経費回収率
使用料で回収すべき経費についても、受益者が分散している地理的要因や、人口減による使用料の伸び悩みの為、類似団体の平均より著しく低くなっている。料金の見直し等による適正な使用料収入の確保が必要とされる。
⑥汚水処理原価
汚水処理に要した費用については、受益者が分散している地理的要因により、類似団体より高く推移しており、施設の効率化を高めることが必要とされる。
⑦施設利用率
指標は、受益者が分散している地理的要因や処理場施設が点在している為、平均より低く推移している。４箇所ある処理場の統合を含め、施設の効率を高めていくための検討が必要である。
⑧水洗化率
指標は、受益者が分散している地理的要因や人口減等により接続戸数の伸び悩みの為、平均値を下回っている。今後も普及拡大に向けた広報等を行うことが必要である。</t>
    <rPh sb="13" eb="15">
      <t>サクネン</t>
    </rPh>
    <rPh sb="17" eb="18">
      <t>ヒク</t>
    </rPh>
    <rPh sb="69" eb="71">
      <t>イッパン</t>
    </rPh>
    <rPh sb="71" eb="73">
      <t>カイケイ</t>
    </rPh>
    <rPh sb="73" eb="75">
      <t>クリイレ</t>
    </rPh>
    <rPh sb="75" eb="76">
      <t>キン</t>
    </rPh>
    <rPh sb="138" eb="141">
      <t>ジュエキシャ</t>
    </rPh>
    <rPh sb="142" eb="144">
      <t>ブンサン</t>
    </rPh>
    <rPh sb="148" eb="151">
      <t>チリテキ</t>
    </rPh>
    <rPh sb="151" eb="153">
      <t>ヨウイン</t>
    </rPh>
    <rPh sb="154" eb="157">
      <t>ショリジョウ</t>
    </rPh>
    <rPh sb="157" eb="159">
      <t>シセツ</t>
    </rPh>
    <rPh sb="160" eb="162">
      <t>テンザイ</t>
    </rPh>
    <rPh sb="166" eb="167">
      <t>コト</t>
    </rPh>
    <rPh sb="171" eb="173">
      <t>ケンセツ</t>
    </rPh>
    <rPh sb="177" eb="178">
      <t>タカ</t>
    </rPh>
    <rPh sb="273" eb="275">
      <t>ジンコウ</t>
    </rPh>
    <rPh sb="275" eb="276">
      <t>ゲン</t>
    </rPh>
    <rPh sb="279" eb="282">
      <t>シヨウリョウ</t>
    </rPh>
    <rPh sb="283" eb="284">
      <t>ノ</t>
    </rPh>
    <rPh sb="285" eb="286">
      <t>ナヤ</t>
    </rPh>
    <rPh sb="288" eb="289">
      <t>タメ</t>
    </rPh>
    <rPh sb="461" eb="462">
      <t>タメ</t>
    </rPh>
    <rPh sb="543" eb="545">
      <t>ジンコウ</t>
    </rPh>
    <rPh sb="545" eb="546">
      <t>ゲン</t>
    </rPh>
    <rPh sb="546" eb="547">
      <t>トウ</t>
    </rPh>
    <rPh sb="550" eb="552">
      <t>セツゾク</t>
    </rPh>
    <rPh sb="552" eb="554">
      <t>コスウ</t>
    </rPh>
    <rPh sb="555" eb="556">
      <t>ノ</t>
    </rPh>
    <rPh sb="557" eb="558">
      <t>ナヤ</t>
    </rPh>
    <rPh sb="560" eb="561">
      <t>タメ</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</si>
</sst>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21" fillId="0" borderId="6" xfId="1" applyFont="1" applyBorder="1" applyAlignment="1" applyProtection="1">
      <alignment horizontal="left" vertical="top" wrapText="1"/>
      <protection locked="0"/>
    </xf>
    <xf numFmtId="0" fontId="21" fillId="0" borderId="0" xfId="1" applyFont="1" applyBorder="1" applyAlignment="1" applyProtection="1">
      <alignment horizontal="left" vertical="top" wrapText="1"/>
      <protection locked="0"/>
    </xf>
    <xf numFmtId="0" fontId="21" fillId="0" borderId="7" xfId="1" applyFont="1" applyBorder="1" applyAlignment="1" applyProtection="1">
      <alignment horizontal="left" vertical="top" wrapText="1"/>
      <protection locked="0"/>
    </xf>
    <xf numFmtId="0" fontId="21" fillId="0" borderId="8" xfId="1" applyFont="1" applyBorder="1" applyAlignment="1" applyProtection="1">
      <alignment horizontal="left" vertical="top" wrapText="1"/>
      <protection locked="0"/>
    </xf>
    <xf numFmtId="0" fontId="21" fillId="0" borderId="1" xfId="1" applyFont="1" applyBorder="1" applyAlignment="1" applyProtection="1">
      <alignment horizontal="left" vertical="top" wrapText="1"/>
      <protection locked="0"/>
    </xf>
    <xf numFmtId="0" fontId="21"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72430168"/>
        <c:axId val="112842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72430168"/>
        <c:axId val="112842360"/>
      </c:lineChart>
      <c:dateAx>
        <c:axId val="172430168"/>
        <c:scaling>
          <c:orientation val="minMax"/>
        </c:scaling>
        <c:delete val="1"/>
        <c:axPos val="b"/>
        <c:numFmt formatCode="ge" sourceLinked="1"/>
        <c:majorTickMark val="none"/>
        <c:minorTickMark val="none"/>
        <c:tickLblPos val="none"/>
        <c:crossAx val="112842360"/>
        <c:crosses val="autoZero"/>
        <c:auto val="1"/>
        <c:lblOffset val="100"/>
        <c:baseTimeUnit val="years"/>
      </c:dateAx>
      <c:valAx>
        <c:axId val="112842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430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63.15</c:v>
                </c:pt>
                <c:pt idx="1">
                  <c:v>58.04</c:v>
                </c:pt>
                <c:pt idx="2">
                  <c:v>72.28</c:v>
                </c:pt>
                <c:pt idx="3">
                  <c:v>76.39</c:v>
                </c:pt>
                <c:pt idx="4">
                  <c:v>73.06</c:v>
                </c:pt>
              </c:numCache>
            </c:numRef>
          </c:val>
        </c:ser>
        <c:dLbls>
          <c:showLegendKey val="0"/>
          <c:showVal val="0"/>
          <c:showCatName val="0"/>
          <c:showSerName val="0"/>
          <c:showPercent val="0"/>
          <c:showBubbleSize val="0"/>
        </c:dLbls>
        <c:gapWidth val="150"/>
        <c:axId val="172884216"/>
        <c:axId val="172886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2884216"/>
        <c:axId val="172886648"/>
      </c:lineChart>
      <c:dateAx>
        <c:axId val="172884216"/>
        <c:scaling>
          <c:orientation val="minMax"/>
        </c:scaling>
        <c:delete val="1"/>
        <c:axPos val="b"/>
        <c:numFmt formatCode="ge" sourceLinked="1"/>
        <c:majorTickMark val="none"/>
        <c:minorTickMark val="none"/>
        <c:tickLblPos val="none"/>
        <c:crossAx val="172886648"/>
        <c:crosses val="autoZero"/>
        <c:auto val="1"/>
        <c:lblOffset val="100"/>
        <c:baseTimeUnit val="years"/>
      </c:dateAx>
      <c:valAx>
        <c:axId val="172886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884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72857288"/>
        <c:axId val="172857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2857288"/>
        <c:axId val="172857672"/>
      </c:lineChart>
      <c:dateAx>
        <c:axId val="172857288"/>
        <c:scaling>
          <c:orientation val="minMax"/>
        </c:scaling>
        <c:delete val="1"/>
        <c:axPos val="b"/>
        <c:numFmt formatCode="ge" sourceLinked="1"/>
        <c:majorTickMark val="none"/>
        <c:minorTickMark val="none"/>
        <c:tickLblPos val="none"/>
        <c:crossAx val="172857672"/>
        <c:crosses val="autoZero"/>
        <c:auto val="1"/>
        <c:lblOffset val="100"/>
        <c:baseTimeUnit val="years"/>
      </c:dateAx>
      <c:valAx>
        <c:axId val="172857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857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72987440"/>
        <c:axId val="17299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2987440"/>
        <c:axId val="172991920"/>
      </c:lineChart>
      <c:dateAx>
        <c:axId val="172987440"/>
        <c:scaling>
          <c:orientation val="minMax"/>
        </c:scaling>
        <c:delete val="1"/>
        <c:axPos val="b"/>
        <c:numFmt formatCode="ge" sourceLinked="1"/>
        <c:majorTickMark val="none"/>
        <c:minorTickMark val="none"/>
        <c:tickLblPos val="none"/>
        <c:crossAx val="172991920"/>
        <c:crosses val="autoZero"/>
        <c:auto val="1"/>
        <c:lblOffset val="100"/>
        <c:baseTimeUnit val="years"/>
      </c:dateAx>
      <c:valAx>
        <c:axId val="17299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98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72916312"/>
        <c:axId val="173071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2916312"/>
        <c:axId val="173071400"/>
      </c:lineChart>
      <c:dateAx>
        <c:axId val="172916312"/>
        <c:scaling>
          <c:orientation val="minMax"/>
        </c:scaling>
        <c:delete val="1"/>
        <c:axPos val="b"/>
        <c:numFmt formatCode="ge" sourceLinked="1"/>
        <c:majorTickMark val="none"/>
        <c:minorTickMark val="none"/>
        <c:tickLblPos val="none"/>
        <c:crossAx val="173071400"/>
        <c:crosses val="autoZero"/>
        <c:auto val="1"/>
        <c:lblOffset val="100"/>
        <c:baseTimeUnit val="years"/>
      </c:dateAx>
      <c:valAx>
        <c:axId val="173071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916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73072968"/>
        <c:axId val="17307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3072968"/>
        <c:axId val="173073360"/>
      </c:lineChart>
      <c:dateAx>
        <c:axId val="173072968"/>
        <c:scaling>
          <c:orientation val="minMax"/>
        </c:scaling>
        <c:delete val="1"/>
        <c:axPos val="b"/>
        <c:numFmt formatCode="ge" sourceLinked="1"/>
        <c:majorTickMark val="none"/>
        <c:minorTickMark val="none"/>
        <c:tickLblPos val="none"/>
        <c:crossAx val="173073360"/>
        <c:crosses val="autoZero"/>
        <c:auto val="1"/>
        <c:lblOffset val="100"/>
        <c:baseTimeUnit val="years"/>
      </c:dateAx>
      <c:valAx>
        <c:axId val="17307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072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5917.15</c:v>
                </c:pt>
                <c:pt idx="1">
                  <c:v>4906.8900000000003</c:v>
                </c:pt>
                <c:pt idx="2">
                  <c:v>3743.87</c:v>
                </c:pt>
                <c:pt idx="3">
                  <c:v>3604.76</c:v>
                </c:pt>
                <c:pt idx="4">
                  <c:v>2787.84</c:v>
                </c:pt>
              </c:numCache>
            </c:numRef>
          </c:val>
        </c:ser>
        <c:dLbls>
          <c:showLegendKey val="0"/>
          <c:showVal val="0"/>
          <c:showCatName val="0"/>
          <c:showSerName val="0"/>
          <c:showPercent val="0"/>
          <c:showBubbleSize val="0"/>
        </c:dLbls>
        <c:gapWidth val="150"/>
        <c:axId val="172915920"/>
        <c:axId val="17291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172915920"/>
        <c:axId val="172915528"/>
      </c:lineChart>
      <c:dateAx>
        <c:axId val="172915920"/>
        <c:scaling>
          <c:orientation val="minMax"/>
        </c:scaling>
        <c:delete val="1"/>
        <c:axPos val="b"/>
        <c:numFmt formatCode="ge" sourceLinked="1"/>
        <c:majorTickMark val="none"/>
        <c:minorTickMark val="none"/>
        <c:tickLblPos val="none"/>
        <c:crossAx val="172915528"/>
        <c:crosses val="autoZero"/>
        <c:auto val="1"/>
        <c:lblOffset val="100"/>
        <c:baseTimeUnit val="years"/>
      </c:dateAx>
      <c:valAx>
        <c:axId val="17291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91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24.25</c:v>
                </c:pt>
                <c:pt idx="1">
                  <c:v>26.67</c:v>
                </c:pt>
                <c:pt idx="2">
                  <c:v>28.16</c:v>
                </c:pt>
                <c:pt idx="3">
                  <c:v>26.25</c:v>
                </c:pt>
                <c:pt idx="4">
                  <c:v>23.67</c:v>
                </c:pt>
              </c:numCache>
            </c:numRef>
          </c:val>
        </c:ser>
        <c:dLbls>
          <c:showLegendKey val="0"/>
          <c:showVal val="0"/>
          <c:showCatName val="0"/>
          <c:showSerName val="0"/>
          <c:showPercent val="0"/>
          <c:showBubbleSize val="0"/>
        </c:dLbls>
        <c:gapWidth val="150"/>
        <c:axId val="173072576"/>
        <c:axId val="173074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173072576"/>
        <c:axId val="173074536"/>
      </c:lineChart>
      <c:dateAx>
        <c:axId val="173072576"/>
        <c:scaling>
          <c:orientation val="minMax"/>
        </c:scaling>
        <c:delete val="1"/>
        <c:axPos val="b"/>
        <c:numFmt formatCode="ge" sourceLinked="1"/>
        <c:majorTickMark val="none"/>
        <c:minorTickMark val="none"/>
        <c:tickLblPos val="none"/>
        <c:crossAx val="173074536"/>
        <c:crosses val="autoZero"/>
        <c:auto val="1"/>
        <c:lblOffset val="100"/>
        <c:baseTimeUnit val="years"/>
      </c:dateAx>
      <c:valAx>
        <c:axId val="173074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07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474.86</c:v>
                </c:pt>
                <c:pt idx="1">
                  <c:v>421.91</c:v>
                </c:pt>
                <c:pt idx="2">
                  <c:v>420.15</c:v>
                </c:pt>
                <c:pt idx="3">
                  <c:v>466.6</c:v>
                </c:pt>
                <c:pt idx="4">
                  <c:v>527.09</c:v>
                </c:pt>
              </c:numCache>
            </c:numRef>
          </c:val>
        </c:ser>
        <c:dLbls>
          <c:showLegendKey val="0"/>
          <c:showVal val="0"/>
          <c:showCatName val="0"/>
          <c:showSerName val="0"/>
          <c:showPercent val="0"/>
          <c:showBubbleSize val="0"/>
        </c:dLbls>
        <c:gapWidth val="150"/>
        <c:axId val="173537160"/>
        <c:axId val="17353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173537160"/>
        <c:axId val="173537552"/>
      </c:lineChart>
      <c:dateAx>
        <c:axId val="173537160"/>
        <c:scaling>
          <c:orientation val="minMax"/>
        </c:scaling>
        <c:delete val="1"/>
        <c:axPos val="b"/>
        <c:numFmt formatCode="ge" sourceLinked="1"/>
        <c:majorTickMark val="none"/>
        <c:minorTickMark val="none"/>
        <c:tickLblPos val="none"/>
        <c:crossAx val="173537552"/>
        <c:crosses val="autoZero"/>
        <c:auto val="1"/>
        <c:lblOffset val="100"/>
        <c:baseTimeUnit val="years"/>
      </c:dateAx>
      <c:valAx>
        <c:axId val="17353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37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32.42</c:v>
                </c:pt>
                <c:pt idx="1">
                  <c:v>40.94</c:v>
                </c:pt>
                <c:pt idx="2">
                  <c:v>40.94</c:v>
                </c:pt>
                <c:pt idx="3">
                  <c:v>40.94</c:v>
                </c:pt>
                <c:pt idx="4">
                  <c:v>43.45</c:v>
                </c:pt>
              </c:numCache>
            </c:numRef>
          </c:val>
        </c:ser>
        <c:dLbls>
          <c:showLegendKey val="0"/>
          <c:showVal val="0"/>
          <c:showCatName val="0"/>
          <c:showSerName val="0"/>
          <c:showPercent val="0"/>
          <c:showBubbleSize val="0"/>
        </c:dLbls>
        <c:gapWidth val="150"/>
        <c:axId val="173538728"/>
        <c:axId val="17353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173538728"/>
        <c:axId val="173539120"/>
      </c:lineChart>
      <c:dateAx>
        <c:axId val="173538728"/>
        <c:scaling>
          <c:orientation val="minMax"/>
        </c:scaling>
        <c:delete val="1"/>
        <c:axPos val="b"/>
        <c:numFmt formatCode="ge" sourceLinked="1"/>
        <c:majorTickMark val="none"/>
        <c:minorTickMark val="none"/>
        <c:tickLblPos val="none"/>
        <c:crossAx val="173539120"/>
        <c:crosses val="autoZero"/>
        <c:auto val="1"/>
        <c:lblOffset val="100"/>
        <c:baseTimeUnit val="years"/>
      </c:dateAx>
      <c:valAx>
        <c:axId val="173539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38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67.510000000000005</c:v>
                </c:pt>
                <c:pt idx="1">
                  <c:v>73.150000000000006</c:v>
                </c:pt>
                <c:pt idx="2">
                  <c:v>76.849999999999994</c:v>
                </c:pt>
                <c:pt idx="3">
                  <c:v>77.72</c:v>
                </c:pt>
                <c:pt idx="4">
                  <c:v>78.63</c:v>
                </c:pt>
              </c:numCache>
            </c:numRef>
          </c:val>
        </c:ser>
        <c:dLbls>
          <c:showLegendKey val="0"/>
          <c:showVal val="0"/>
          <c:showCatName val="0"/>
          <c:showSerName val="0"/>
          <c:showPercent val="0"/>
          <c:showBubbleSize val="0"/>
        </c:dLbls>
        <c:gapWidth val="150"/>
        <c:axId val="173540296"/>
        <c:axId val="173323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173540296"/>
        <c:axId val="173323992"/>
      </c:lineChart>
      <c:dateAx>
        <c:axId val="173540296"/>
        <c:scaling>
          <c:orientation val="minMax"/>
        </c:scaling>
        <c:delete val="1"/>
        <c:axPos val="b"/>
        <c:numFmt formatCode="ge" sourceLinked="1"/>
        <c:majorTickMark val="none"/>
        <c:minorTickMark val="none"/>
        <c:tickLblPos val="none"/>
        <c:crossAx val="173323992"/>
        <c:crosses val="autoZero"/>
        <c:auto val="1"/>
        <c:lblOffset val="100"/>
        <c:baseTimeUnit val="years"/>
      </c:dateAx>
      <c:valAx>
        <c:axId val="173323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40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55" zoomScaleNormal="55" workbookViewId="0">
      <selection activeCell="BL16" sqref="BL16:BZ4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佐賀県　嬉野市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123</v>
      </c>
      <c r="AE8" s="73"/>
      <c r="AF8" s="73"/>
      <c r="AG8" s="73"/>
      <c r="AH8" s="73"/>
      <c r="AI8" s="73"/>
      <c r="AJ8" s="73"/>
      <c r="AK8" s="4"/>
      <c r="AL8" s="67">
        <f>データ!S6</f>
        <v>27020</v>
      </c>
      <c r="AM8" s="67"/>
      <c r="AN8" s="67"/>
      <c r="AO8" s="67"/>
      <c r="AP8" s="67"/>
      <c r="AQ8" s="67"/>
      <c r="AR8" s="67"/>
      <c r="AS8" s="67"/>
      <c r="AT8" s="66">
        <f>データ!T6</f>
        <v>126.41</v>
      </c>
      <c r="AU8" s="66"/>
      <c r="AV8" s="66"/>
      <c r="AW8" s="66"/>
      <c r="AX8" s="66"/>
      <c r="AY8" s="66"/>
      <c r="AZ8" s="66"/>
      <c r="BA8" s="66"/>
      <c r="BB8" s="66">
        <f>データ!U6</f>
        <v>213.75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23.75</v>
      </c>
      <c r="Q10" s="66"/>
      <c r="R10" s="66"/>
      <c r="S10" s="66"/>
      <c r="T10" s="66"/>
      <c r="U10" s="66"/>
      <c r="V10" s="66"/>
      <c r="W10" s="66">
        <f>データ!Q6</f>
        <v>100</v>
      </c>
      <c r="X10" s="66"/>
      <c r="Y10" s="66"/>
      <c r="Z10" s="66"/>
      <c r="AA10" s="66"/>
      <c r="AB10" s="66"/>
      <c r="AC10" s="66"/>
      <c r="AD10" s="67">
        <f>データ!R6</f>
        <v>2700</v>
      </c>
      <c r="AE10" s="67"/>
      <c r="AF10" s="67"/>
      <c r="AG10" s="67"/>
      <c r="AH10" s="67"/>
      <c r="AI10" s="67"/>
      <c r="AJ10" s="67"/>
      <c r="AK10" s="2"/>
      <c r="AL10" s="67">
        <f>データ!V6</f>
        <v>6364</v>
      </c>
      <c r="AM10" s="67"/>
      <c r="AN10" s="67"/>
      <c r="AO10" s="67"/>
      <c r="AP10" s="67"/>
      <c r="AQ10" s="67"/>
      <c r="AR10" s="67"/>
      <c r="AS10" s="67"/>
      <c r="AT10" s="66">
        <f>データ!W6</f>
        <v>2.79</v>
      </c>
      <c r="AU10" s="66"/>
      <c r="AV10" s="66"/>
      <c r="AW10" s="66"/>
      <c r="AX10" s="66"/>
      <c r="AY10" s="66"/>
      <c r="AZ10" s="66"/>
      <c r="BA10" s="66"/>
      <c r="BB10" s="66">
        <f>データ!X6</f>
        <v>2281</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4" t="s">
        <v>124</v>
      </c>
      <c r="BM16" s="85"/>
      <c r="BN16" s="85"/>
      <c r="BO16" s="85"/>
      <c r="BP16" s="85"/>
      <c r="BQ16" s="85"/>
      <c r="BR16" s="85"/>
      <c r="BS16" s="85"/>
      <c r="BT16" s="85"/>
      <c r="BU16" s="85"/>
      <c r="BV16" s="85"/>
      <c r="BW16" s="85"/>
      <c r="BX16" s="85"/>
      <c r="BY16" s="85"/>
      <c r="BZ16" s="86"/>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4"/>
      <c r="BM17" s="85"/>
      <c r="BN17" s="85"/>
      <c r="BO17" s="85"/>
      <c r="BP17" s="85"/>
      <c r="BQ17" s="85"/>
      <c r="BR17" s="85"/>
      <c r="BS17" s="85"/>
      <c r="BT17" s="85"/>
      <c r="BU17" s="85"/>
      <c r="BV17" s="85"/>
      <c r="BW17" s="85"/>
      <c r="BX17" s="85"/>
      <c r="BY17" s="85"/>
      <c r="BZ17" s="86"/>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4"/>
      <c r="BM18" s="85"/>
      <c r="BN18" s="85"/>
      <c r="BO18" s="85"/>
      <c r="BP18" s="85"/>
      <c r="BQ18" s="85"/>
      <c r="BR18" s="85"/>
      <c r="BS18" s="85"/>
      <c r="BT18" s="85"/>
      <c r="BU18" s="85"/>
      <c r="BV18" s="85"/>
      <c r="BW18" s="85"/>
      <c r="BX18" s="85"/>
      <c r="BY18" s="85"/>
      <c r="BZ18" s="86"/>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4"/>
      <c r="BM19" s="85"/>
      <c r="BN19" s="85"/>
      <c r="BO19" s="85"/>
      <c r="BP19" s="85"/>
      <c r="BQ19" s="85"/>
      <c r="BR19" s="85"/>
      <c r="BS19" s="85"/>
      <c r="BT19" s="85"/>
      <c r="BU19" s="85"/>
      <c r="BV19" s="85"/>
      <c r="BW19" s="85"/>
      <c r="BX19" s="85"/>
      <c r="BY19" s="85"/>
      <c r="BZ19" s="86"/>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4"/>
      <c r="BM20" s="85"/>
      <c r="BN20" s="85"/>
      <c r="BO20" s="85"/>
      <c r="BP20" s="85"/>
      <c r="BQ20" s="85"/>
      <c r="BR20" s="85"/>
      <c r="BS20" s="85"/>
      <c r="BT20" s="85"/>
      <c r="BU20" s="85"/>
      <c r="BV20" s="85"/>
      <c r="BW20" s="85"/>
      <c r="BX20" s="85"/>
      <c r="BY20" s="85"/>
      <c r="BZ20" s="86"/>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4"/>
      <c r="BM21" s="85"/>
      <c r="BN21" s="85"/>
      <c r="BO21" s="85"/>
      <c r="BP21" s="85"/>
      <c r="BQ21" s="85"/>
      <c r="BR21" s="85"/>
      <c r="BS21" s="85"/>
      <c r="BT21" s="85"/>
      <c r="BU21" s="85"/>
      <c r="BV21" s="85"/>
      <c r="BW21" s="85"/>
      <c r="BX21" s="85"/>
      <c r="BY21" s="85"/>
      <c r="BZ21" s="86"/>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4"/>
      <c r="BM22" s="85"/>
      <c r="BN22" s="85"/>
      <c r="BO22" s="85"/>
      <c r="BP22" s="85"/>
      <c r="BQ22" s="85"/>
      <c r="BR22" s="85"/>
      <c r="BS22" s="85"/>
      <c r="BT22" s="85"/>
      <c r="BU22" s="85"/>
      <c r="BV22" s="85"/>
      <c r="BW22" s="85"/>
      <c r="BX22" s="85"/>
      <c r="BY22" s="85"/>
      <c r="BZ22" s="86"/>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4"/>
      <c r="BM23" s="85"/>
      <c r="BN23" s="85"/>
      <c r="BO23" s="85"/>
      <c r="BP23" s="85"/>
      <c r="BQ23" s="85"/>
      <c r="BR23" s="85"/>
      <c r="BS23" s="85"/>
      <c r="BT23" s="85"/>
      <c r="BU23" s="85"/>
      <c r="BV23" s="85"/>
      <c r="BW23" s="85"/>
      <c r="BX23" s="85"/>
      <c r="BY23" s="85"/>
      <c r="BZ23" s="86"/>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4"/>
      <c r="BM24" s="85"/>
      <c r="BN24" s="85"/>
      <c r="BO24" s="85"/>
      <c r="BP24" s="85"/>
      <c r="BQ24" s="85"/>
      <c r="BR24" s="85"/>
      <c r="BS24" s="85"/>
      <c r="BT24" s="85"/>
      <c r="BU24" s="85"/>
      <c r="BV24" s="85"/>
      <c r="BW24" s="85"/>
      <c r="BX24" s="85"/>
      <c r="BY24" s="85"/>
      <c r="BZ24" s="86"/>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4"/>
      <c r="BM25" s="85"/>
      <c r="BN25" s="85"/>
      <c r="BO25" s="85"/>
      <c r="BP25" s="85"/>
      <c r="BQ25" s="85"/>
      <c r="BR25" s="85"/>
      <c r="BS25" s="85"/>
      <c r="BT25" s="85"/>
      <c r="BU25" s="85"/>
      <c r="BV25" s="85"/>
      <c r="BW25" s="85"/>
      <c r="BX25" s="85"/>
      <c r="BY25" s="85"/>
      <c r="BZ25" s="86"/>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4"/>
      <c r="BM26" s="85"/>
      <c r="BN26" s="85"/>
      <c r="BO26" s="85"/>
      <c r="BP26" s="85"/>
      <c r="BQ26" s="85"/>
      <c r="BR26" s="85"/>
      <c r="BS26" s="85"/>
      <c r="BT26" s="85"/>
      <c r="BU26" s="85"/>
      <c r="BV26" s="85"/>
      <c r="BW26" s="85"/>
      <c r="BX26" s="85"/>
      <c r="BY26" s="85"/>
      <c r="BZ26" s="86"/>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4"/>
      <c r="BM27" s="85"/>
      <c r="BN27" s="85"/>
      <c r="BO27" s="85"/>
      <c r="BP27" s="85"/>
      <c r="BQ27" s="85"/>
      <c r="BR27" s="85"/>
      <c r="BS27" s="85"/>
      <c r="BT27" s="85"/>
      <c r="BU27" s="85"/>
      <c r="BV27" s="85"/>
      <c r="BW27" s="85"/>
      <c r="BX27" s="85"/>
      <c r="BY27" s="85"/>
      <c r="BZ27" s="86"/>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4"/>
      <c r="BM28" s="85"/>
      <c r="BN28" s="85"/>
      <c r="BO28" s="85"/>
      <c r="BP28" s="85"/>
      <c r="BQ28" s="85"/>
      <c r="BR28" s="85"/>
      <c r="BS28" s="85"/>
      <c r="BT28" s="85"/>
      <c r="BU28" s="85"/>
      <c r="BV28" s="85"/>
      <c r="BW28" s="85"/>
      <c r="BX28" s="85"/>
      <c r="BY28" s="85"/>
      <c r="BZ28" s="86"/>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4"/>
      <c r="BM29" s="85"/>
      <c r="BN29" s="85"/>
      <c r="BO29" s="85"/>
      <c r="BP29" s="85"/>
      <c r="BQ29" s="85"/>
      <c r="BR29" s="85"/>
      <c r="BS29" s="85"/>
      <c r="BT29" s="85"/>
      <c r="BU29" s="85"/>
      <c r="BV29" s="85"/>
      <c r="BW29" s="85"/>
      <c r="BX29" s="85"/>
      <c r="BY29" s="85"/>
      <c r="BZ29" s="86"/>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4"/>
      <c r="BM30" s="85"/>
      <c r="BN30" s="85"/>
      <c r="BO30" s="85"/>
      <c r="BP30" s="85"/>
      <c r="BQ30" s="85"/>
      <c r="BR30" s="85"/>
      <c r="BS30" s="85"/>
      <c r="BT30" s="85"/>
      <c r="BU30" s="85"/>
      <c r="BV30" s="85"/>
      <c r="BW30" s="85"/>
      <c r="BX30" s="85"/>
      <c r="BY30" s="85"/>
      <c r="BZ30" s="86"/>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4"/>
      <c r="BM31" s="85"/>
      <c r="BN31" s="85"/>
      <c r="BO31" s="85"/>
      <c r="BP31" s="85"/>
      <c r="BQ31" s="85"/>
      <c r="BR31" s="85"/>
      <c r="BS31" s="85"/>
      <c r="BT31" s="85"/>
      <c r="BU31" s="85"/>
      <c r="BV31" s="85"/>
      <c r="BW31" s="85"/>
      <c r="BX31" s="85"/>
      <c r="BY31" s="85"/>
      <c r="BZ31" s="86"/>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4"/>
      <c r="BM32" s="85"/>
      <c r="BN32" s="85"/>
      <c r="BO32" s="85"/>
      <c r="BP32" s="85"/>
      <c r="BQ32" s="85"/>
      <c r="BR32" s="85"/>
      <c r="BS32" s="85"/>
      <c r="BT32" s="85"/>
      <c r="BU32" s="85"/>
      <c r="BV32" s="85"/>
      <c r="BW32" s="85"/>
      <c r="BX32" s="85"/>
      <c r="BY32" s="85"/>
      <c r="BZ32" s="86"/>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4"/>
      <c r="BM33" s="85"/>
      <c r="BN33" s="85"/>
      <c r="BO33" s="85"/>
      <c r="BP33" s="85"/>
      <c r="BQ33" s="85"/>
      <c r="BR33" s="85"/>
      <c r="BS33" s="85"/>
      <c r="BT33" s="85"/>
      <c r="BU33" s="85"/>
      <c r="BV33" s="85"/>
      <c r="BW33" s="85"/>
      <c r="BX33" s="85"/>
      <c r="BY33" s="85"/>
      <c r="BZ33" s="86"/>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84"/>
      <c r="BM34" s="85"/>
      <c r="BN34" s="85"/>
      <c r="BO34" s="85"/>
      <c r="BP34" s="85"/>
      <c r="BQ34" s="85"/>
      <c r="BR34" s="85"/>
      <c r="BS34" s="85"/>
      <c r="BT34" s="85"/>
      <c r="BU34" s="85"/>
      <c r="BV34" s="85"/>
      <c r="BW34" s="85"/>
      <c r="BX34" s="85"/>
      <c r="BY34" s="85"/>
      <c r="BZ34" s="86"/>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84"/>
      <c r="BM35" s="85"/>
      <c r="BN35" s="85"/>
      <c r="BO35" s="85"/>
      <c r="BP35" s="85"/>
      <c r="BQ35" s="85"/>
      <c r="BR35" s="85"/>
      <c r="BS35" s="85"/>
      <c r="BT35" s="85"/>
      <c r="BU35" s="85"/>
      <c r="BV35" s="85"/>
      <c r="BW35" s="85"/>
      <c r="BX35" s="85"/>
      <c r="BY35" s="85"/>
      <c r="BZ35" s="86"/>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4"/>
      <c r="BM36" s="85"/>
      <c r="BN36" s="85"/>
      <c r="BO36" s="85"/>
      <c r="BP36" s="85"/>
      <c r="BQ36" s="85"/>
      <c r="BR36" s="85"/>
      <c r="BS36" s="85"/>
      <c r="BT36" s="85"/>
      <c r="BU36" s="85"/>
      <c r="BV36" s="85"/>
      <c r="BW36" s="85"/>
      <c r="BX36" s="85"/>
      <c r="BY36" s="85"/>
      <c r="BZ36" s="86"/>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4"/>
      <c r="BM37" s="85"/>
      <c r="BN37" s="85"/>
      <c r="BO37" s="85"/>
      <c r="BP37" s="85"/>
      <c r="BQ37" s="85"/>
      <c r="BR37" s="85"/>
      <c r="BS37" s="85"/>
      <c r="BT37" s="85"/>
      <c r="BU37" s="85"/>
      <c r="BV37" s="85"/>
      <c r="BW37" s="85"/>
      <c r="BX37" s="85"/>
      <c r="BY37" s="85"/>
      <c r="BZ37" s="86"/>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4"/>
      <c r="BM38" s="85"/>
      <c r="BN38" s="85"/>
      <c r="BO38" s="85"/>
      <c r="BP38" s="85"/>
      <c r="BQ38" s="85"/>
      <c r="BR38" s="85"/>
      <c r="BS38" s="85"/>
      <c r="BT38" s="85"/>
      <c r="BU38" s="85"/>
      <c r="BV38" s="85"/>
      <c r="BW38" s="85"/>
      <c r="BX38" s="85"/>
      <c r="BY38" s="85"/>
      <c r="BZ38" s="86"/>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4"/>
      <c r="BM39" s="85"/>
      <c r="BN39" s="85"/>
      <c r="BO39" s="85"/>
      <c r="BP39" s="85"/>
      <c r="BQ39" s="85"/>
      <c r="BR39" s="85"/>
      <c r="BS39" s="85"/>
      <c r="BT39" s="85"/>
      <c r="BU39" s="85"/>
      <c r="BV39" s="85"/>
      <c r="BW39" s="85"/>
      <c r="BX39" s="85"/>
      <c r="BY39" s="85"/>
      <c r="BZ39" s="86"/>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4"/>
      <c r="BM40" s="85"/>
      <c r="BN40" s="85"/>
      <c r="BO40" s="85"/>
      <c r="BP40" s="85"/>
      <c r="BQ40" s="85"/>
      <c r="BR40" s="85"/>
      <c r="BS40" s="85"/>
      <c r="BT40" s="85"/>
      <c r="BU40" s="85"/>
      <c r="BV40" s="85"/>
      <c r="BW40" s="85"/>
      <c r="BX40" s="85"/>
      <c r="BY40" s="85"/>
      <c r="BZ40" s="86"/>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4"/>
      <c r="BM41" s="85"/>
      <c r="BN41" s="85"/>
      <c r="BO41" s="85"/>
      <c r="BP41" s="85"/>
      <c r="BQ41" s="85"/>
      <c r="BR41" s="85"/>
      <c r="BS41" s="85"/>
      <c r="BT41" s="85"/>
      <c r="BU41" s="85"/>
      <c r="BV41" s="85"/>
      <c r="BW41" s="85"/>
      <c r="BX41" s="85"/>
      <c r="BY41" s="85"/>
      <c r="BZ41" s="86"/>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4"/>
      <c r="BM42" s="85"/>
      <c r="BN42" s="85"/>
      <c r="BO42" s="85"/>
      <c r="BP42" s="85"/>
      <c r="BQ42" s="85"/>
      <c r="BR42" s="85"/>
      <c r="BS42" s="85"/>
      <c r="BT42" s="85"/>
      <c r="BU42" s="85"/>
      <c r="BV42" s="85"/>
      <c r="BW42" s="85"/>
      <c r="BX42" s="85"/>
      <c r="BY42" s="85"/>
      <c r="BZ42" s="86"/>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4"/>
      <c r="BM43" s="85"/>
      <c r="BN43" s="85"/>
      <c r="BO43" s="85"/>
      <c r="BP43" s="85"/>
      <c r="BQ43" s="85"/>
      <c r="BR43" s="85"/>
      <c r="BS43" s="85"/>
      <c r="BT43" s="85"/>
      <c r="BU43" s="85"/>
      <c r="BV43" s="85"/>
      <c r="BW43" s="85"/>
      <c r="BX43" s="85"/>
      <c r="BY43" s="85"/>
      <c r="BZ43" s="86"/>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121</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412091</v>
      </c>
      <c r="D6" s="33">
        <f t="shared" si="3"/>
        <v>47</v>
      </c>
      <c r="E6" s="33">
        <f t="shared" si="3"/>
        <v>17</v>
      </c>
      <c r="F6" s="33">
        <f t="shared" si="3"/>
        <v>5</v>
      </c>
      <c r="G6" s="33">
        <f t="shared" si="3"/>
        <v>0</v>
      </c>
      <c r="H6" s="33" t="str">
        <f t="shared" si="3"/>
        <v>佐賀県　嬉野市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23.75</v>
      </c>
      <c r="Q6" s="34">
        <f t="shared" si="3"/>
        <v>100</v>
      </c>
      <c r="R6" s="34">
        <f t="shared" si="3"/>
        <v>2700</v>
      </c>
      <c r="S6" s="34">
        <f t="shared" si="3"/>
        <v>27020</v>
      </c>
      <c r="T6" s="34">
        <f t="shared" si="3"/>
        <v>126.41</v>
      </c>
      <c r="U6" s="34">
        <f t="shared" si="3"/>
        <v>213.75</v>
      </c>
      <c r="V6" s="34">
        <f t="shared" si="3"/>
        <v>6364</v>
      </c>
      <c r="W6" s="34">
        <f t="shared" si="3"/>
        <v>2.79</v>
      </c>
      <c r="X6" s="34">
        <f t="shared" si="3"/>
        <v>2281</v>
      </c>
      <c r="Y6" s="35">
        <f>IF(Y7="",NA(),Y7)</f>
        <v>63.15</v>
      </c>
      <c r="Z6" s="35">
        <f t="shared" ref="Z6:AH6" si="4">IF(Z7="",NA(),Z7)</f>
        <v>58.04</v>
      </c>
      <c r="AA6" s="35">
        <f t="shared" si="4"/>
        <v>72.28</v>
      </c>
      <c r="AB6" s="35">
        <f t="shared" si="4"/>
        <v>76.39</v>
      </c>
      <c r="AC6" s="35">
        <f t="shared" si="4"/>
        <v>73.06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5917.15</v>
      </c>
      <c r="BG6" s="35">
        <f t="shared" ref="BG6:BO6" si="7">IF(BG7="",NA(),BG7)</f>
        <v>4906.8900000000003</v>
      </c>
      <c r="BH6" s="35">
        <f t="shared" si="7"/>
        <v>3743.87</v>
      </c>
      <c r="BI6" s="35">
        <f t="shared" si="7"/>
        <v>3604.76</v>
      </c>
      <c r="BJ6" s="35">
        <f t="shared" si="7"/>
        <v>2787.84</v>
      </c>
      <c r="BK6" s="35">
        <f t="shared" si="7"/>
        <v>1197.82</v>
      </c>
      <c r="BL6" s="35">
        <f t="shared" si="7"/>
        <v>1126.77</v>
      </c>
      <c r="BM6" s="35">
        <f t="shared" si="7"/>
        <v>1044.8</v>
      </c>
      <c r="BN6" s="35">
        <f t="shared" si="7"/>
        <v>1081.8</v>
      </c>
      <c r="BO6" s="35">
        <f t="shared" si="7"/>
        <v>974.93</v>
      </c>
      <c r="BP6" s="34" t="str">
        <f>IF(BP7="","",IF(BP7="-","【-】","【"&amp;SUBSTITUTE(TEXT(BP7,"#,##0.00"),"-","△")&amp;"】"))</f>
        <v>【914.53】</v>
      </c>
      <c r="BQ6" s="35">
        <f>IF(BQ7="",NA(),BQ7)</f>
        <v>24.25</v>
      </c>
      <c r="BR6" s="35">
        <f t="shared" ref="BR6:BZ6" si="8">IF(BR7="",NA(),BR7)</f>
        <v>26.67</v>
      </c>
      <c r="BS6" s="35">
        <f t="shared" si="8"/>
        <v>28.16</v>
      </c>
      <c r="BT6" s="35">
        <f t="shared" si="8"/>
        <v>26.25</v>
      </c>
      <c r="BU6" s="35">
        <f t="shared" si="8"/>
        <v>23.67</v>
      </c>
      <c r="BV6" s="35">
        <f t="shared" si="8"/>
        <v>51.03</v>
      </c>
      <c r="BW6" s="35">
        <f t="shared" si="8"/>
        <v>50.9</v>
      </c>
      <c r="BX6" s="35">
        <f t="shared" si="8"/>
        <v>50.82</v>
      </c>
      <c r="BY6" s="35">
        <f t="shared" si="8"/>
        <v>52.19</v>
      </c>
      <c r="BZ6" s="35">
        <f t="shared" si="8"/>
        <v>55.32</v>
      </c>
      <c r="CA6" s="34" t="str">
        <f>IF(CA7="","",IF(CA7="-","【-】","【"&amp;SUBSTITUTE(TEXT(CA7,"#,##0.00"),"-","△")&amp;"】"))</f>
        <v>【55.73】</v>
      </c>
      <c r="CB6" s="35">
        <f>IF(CB7="",NA(),CB7)</f>
        <v>474.86</v>
      </c>
      <c r="CC6" s="35">
        <f t="shared" ref="CC6:CK6" si="9">IF(CC7="",NA(),CC7)</f>
        <v>421.91</v>
      </c>
      <c r="CD6" s="35">
        <f t="shared" si="9"/>
        <v>420.15</v>
      </c>
      <c r="CE6" s="35">
        <f t="shared" si="9"/>
        <v>466.6</v>
      </c>
      <c r="CF6" s="35">
        <f t="shared" si="9"/>
        <v>527.09</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32.42</v>
      </c>
      <c r="CN6" s="35">
        <f t="shared" ref="CN6:CV6" si="10">IF(CN7="",NA(),CN7)</f>
        <v>40.94</v>
      </c>
      <c r="CO6" s="35">
        <f t="shared" si="10"/>
        <v>40.94</v>
      </c>
      <c r="CP6" s="35">
        <f t="shared" si="10"/>
        <v>40.94</v>
      </c>
      <c r="CQ6" s="35">
        <f t="shared" si="10"/>
        <v>43.45</v>
      </c>
      <c r="CR6" s="35">
        <f t="shared" si="10"/>
        <v>54.74</v>
      </c>
      <c r="CS6" s="35">
        <f t="shared" si="10"/>
        <v>53.78</v>
      </c>
      <c r="CT6" s="35">
        <f t="shared" si="10"/>
        <v>53.24</v>
      </c>
      <c r="CU6" s="35">
        <f t="shared" si="10"/>
        <v>52.31</v>
      </c>
      <c r="CV6" s="35">
        <f t="shared" si="10"/>
        <v>60.65</v>
      </c>
      <c r="CW6" s="34" t="str">
        <f>IF(CW7="","",IF(CW7="-","【-】","【"&amp;SUBSTITUTE(TEXT(CW7,"#,##0.00"),"-","△")&amp;"】"))</f>
        <v>【59.15】</v>
      </c>
      <c r="CX6" s="35">
        <f>IF(CX7="",NA(),CX7)</f>
        <v>67.510000000000005</v>
      </c>
      <c r="CY6" s="35">
        <f t="shared" ref="CY6:DG6" si="11">IF(CY7="",NA(),CY7)</f>
        <v>73.150000000000006</v>
      </c>
      <c r="CZ6" s="35">
        <f t="shared" si="11"/>
        <v>76.849999999999994</v>
      </c>
      <c r="DA6" s="35">
        <f t="shared" si="11"/>
        <v>77.72</v>
      </c>
      <c r="DB6" s="35">
        <f t="shared" si="11"/>
        <v>78.63</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412091</v>
      </c>
      <c r="D7" s="37">
        <v>47</v>
      </c>
      <c r="E7" s="37">
        <v>17</v>
      </c>
      <c r="F7" s="37">
        <v>5</v>
      </c>
      <c r="G7" s="37">
        <v>0</v>
      </c>
      <c r="H7" s="37" t="s">
        <v>109</v>
      </c>
      <c r="I7" s="37" t="s">
        <v>110</v>
      </c>
      <c r="J7" s="37" t="s">
        <v>111</v>
      </c>
      <c r="K7" s="37" t="s">
        <v>112</v>
      </c>
      <c r="L7" s="37" t="s">
        <v>113</v>
      </c>
      <c r="M7" s="37"/>
      <c r="N7" s="38" t="s">
        <v>114</v>
      </c>
      <c r="O7" s="38" t="s">
        <v>115</v>
      </c>
      <c r="P7" s="38">
        <v>23.75</v>
      </c>
      <c r="Q7" s="38">
        <v>100</v>
      </c>
      <c r="R7" s="38">
        <v>2700</v>
      </c>
      <c r="S7" s="38">
        <v>27020</v>
      </c>
      <c r="T7" s="38">
        <v>126.41</v>
      </c>
      <c r="U7" s="38">
        <v>213.75</v>
      </c>
      <c r="V7" s="38">
        <v>6364</v>
      </c>
      <c r="W7" s="38">
        <v>2.79</v>
      </c>
      <c r="X7" s="38">
        <v>2281</v>
      </c>
      <c r="Y7" s="38">
        <v>63.15</v>
      </c>
      <c r="Z7" s="38">
        <v>58.04</v>
      </c>
      <c r="AA7" s="38">
        <v>72.28</v>
      </c>
      <c r="AB7" s="38">
        <v>76.39</v>
      </c>
      <c r="AC7" s="38">
        <v>73.06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5917.15</v>
      </c>
      <c r="BG7" s="38">
        <v>4906.8900000000003</v>
      </c>
      <c r="BH7" s="38">
        <v>3743.87</v>
      </c>
      <c r="BI7" s="38">
        <v>3604.76</v>
      </c>
      <c r="BJ7" s="38">
        <v>2787.84</v>
      </c>
      <c r="BK7" s="38">
        <v>1197.82</v>
      </c>
      <c r="BL7" s="38">
        <v>1126.77</v>
      </c>
      <c r="BM7" s="38">
        <v>1044.8</v>
      </c>
      <c r="BN7" s="38">
        <v>1081.8</v>
      </c>
      <c r="BO7" s="38">
        <v>974.93</v>
      </c>
      <c r="BP7" s="38">
        <v>914.53</v>
      </c>
      <c r="BQ7" s="38">
        <v>24.25</v>
      </c>
      <c r="BR7" s="38">
        <v>26.67</v>
      </c>
      <c r="BS7" s="38">
        <v>28.16</v>
      </c>
      <c r="BT7" s="38">
        <v>26.25</v>
      </c>
      <c r="BU7" s="38">
        <v>23.67</v>
      </c>
      <c r="BV7" s="38">
        <v>51.03</v>
      </c>
      <c r="BW7" s="38">
        <v>50.9</v>
      </c>
      <c r="BX7" s="38">
        <v>50.82</v>
      </c>
      <c r="BY7" s="38">
        <v>52.19</v>
      </c>
      <c r="BZ7" s="38">
        <v>55.32</v>
      </c>
      <c r="CA7" s="38">
        <v>55.73</v>
      </c>
      <c r="CB7" s="38">
        <v>474.86</v>
      </c>
      <c r="CC7" s="38">
        <v>421.91</v>
      </c>
      <c r="CD7" s="38">
        <v>420.15</v>
      </c>
      <c r="CE7" s="38">
        <v>466.6</v>
      </c>
      <c r="CF7" s="38">
        <v>527.09</v>
      </c>
      <c r="CG7" s="38">
        <v>289.60000000000002</v>
      </c>
      <c r="CH7" s="38">
        <v>293.27</v>
      </c>
      <c r="CI7" s="38">
        <v>300.52</v>
      </c>
      <c r="CJ7" s="38">
        <v>296.14</v>
      </c>
      <c r="CK7" s="38">
        <v>283.17</v>
      </c>
      <c r="CL7" s="38">
        <v>276.77999999999997</v>
      </c>
      <c r="CM7" s="38">
        <v>32.42</v>
      </c>
      <c r="CN7" s="38">
        <v>40.94</v>
      </c>
      <c r="CO7" s="38">
        <v>40.94</v>
      </c>
      <c r="CP7" s="38">
        <v>40.94</v>
      </c>
      <c r="CQ7" s="38">
        <v>43.45</v>
      </c>
      <c r="CR7" s="38">
        <v>54.74</v>
      </c>
      <c r="CS7" s="38">
        <v>53.78</v>
      </c>
      <c r="CT7" s="38">
        <v>53.24</v>
      </c>
      <c r="CU7" s="38">
        <v>52.31</v>
      </c>
      <c r="CV7" s="38">
        <v>60.65</v>
      </c>
      <c r="CW7" s="38">
        <v>59.15</v>
      </c>
      <c r="CX7" s="38">
        <v>67.510000000000005</v>
      </c>
      <c r="CY7" s="38">
        <v>73.150000000000006</v>
      </c>
      <c r="CZ7" s="38">
        <v>76.849999999999994</v>
      </c>
      <c r="DA7" s="38">
        <v>77.72</v>
      </c>
      <c r="DB7" s="38">
        <v>78.63</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